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LECT\Election_Law_and_Administration\Election Calendar\2018\3-15-2018 Updated Calendars for Web\"/>
    </mc:Choice>
  </mc:AlternateContent>
  <bookViews>
    <workbookView xWindow="0" yWindow="0" windowWidth="19200" windowHeight="11460"/>
  </bookViews>
  <sheets>
    <sheet name="Notes on Calendar" sheetId="19" r:id="rId1"/>
    <sheet name="Combined Elections Calendar" sheetId="20" r:id="rId2"/>
    <sheet name="Key Dates" sheetId="1" r:id="rId3"/>
  </sheets>
  <definedNames>
    <definedName name="_xlnm._FilterDatabase" localSheetId="1" hidden="1">'Combined Elections Calendar'!$A$2:$F$2765</definedName>
    <definedName name="ColumnTitleRegion1.a2.b47.3">'Key Dates'!$A$2</definedName>
    <definedName name="ColumnTitleRegion1.a2.f2772.2">'Combined Elections Calendar'!$A$2</definedName>
    <definedName name="_xlnm.Print_Area" localSheetId="1">'Combined Elections Calendar'!$A$1:$F$2764</definedName>
    <definedName name="_xlnm.Print_Area" localSheetId="2">'Key Dates'!$A$2:$B$49</definedName>
    <definedName name="_xlnm.Print_Area" localSheetId="0">'Notes on Calendar'!$A$1:$A$8</definedName>
    <definedName name="_xlnm.Print_Titles" localSheetId="1">'Combined Elections Calendar'!$2:$2</definedName>
    <definedName name="_xlnm.Print_Titles">'Key Dates'!$A$2:$B$2</definedName>
    <definedName name="Z_30D18750_0A40_470A_8C22_C58298CCAE3D_.wvu.FilterData" localSheetId="1" hidden="1">'Combined Elections Calendar'!$E$2:$F$2764</definedName>
    <definedName name="Z_30D18750_0A40_470A_8C22_C58298CCAE3D_.wvu.PrintArea" localSheetId="1" hidden="1">'Combined Elections Calendar'!$A$1:$F$2764</definedName>
    <definedName name="Z_30D18750_0A40_470A_8C22_C58298CCAE3D_.wvu.PrintArea" localSheetId="2" hidden="1">'Key Dates'!$A$2:$B$49</definedName>
    <definedName name="Z_30D18750_0A40_470A_8C22_C58298CCAE3D_.wvu.PrintTitles" localSheetId="1" hidden="1">'Combined Elections Calendar'!$28:$28</definedName>
    <definedName name="Z_4CD37756_88F7_4A0C_8770_471EE52F0DF3_.wvu.FilterData" localSheetId="1" hidden="1">'Combined Elections Calendar'!$D$2:$F$2764</definedName>
    <definedName name="Z_4CD37756_88F7_4A0C_8770_471EE52F0DF3_.wvu.PrintArea" localSheetId="1" hidden="1">'Combined Elections Calendar'!$A$1:$F$2764</definedName>
    <definedName name="Z_4CD37756_88F7_4A0C_8770_471EE52F0DF3_.wvu.PrintArea" localSheetId="2" hidden="1">'Key Dates'!$A$2:$B$49</definedName>
    <definedName name="Z_4CD37756_88F7_4A0C_8770_471EE52F0DF3_.wvu.PrintTitles" localSheetId="1" hidden="1">'Combined Elections Calendar'!$28:$28</definedName>
    <definedName name="Z_74D13ADD_2FA8_426D_B361_AA4102CDD85F_.wvu.FilterData" localSheetId="1" hidden="1">'Combined Elections Calendar'!$A$2:$F$2764</definedName>
    <definedName name="Z_74D13ADD_2FA8_426D_B361_AA4102CDD85F_.wvu.PrintArea" localSheetId="1" hidden="1">'Combined Elections Calendar'!$A$1:$F$2764</definedName>
    <definedName name="Z_74D13ADD_2FA8_426D_B361_AA4102CDD85F_.wvu.PrintArea" localSheetId="2" hidden="1">'Key Dates'!$A$2:$B$49</definedName>
    <definedName name="Z_74D13ADD_2FA8_426D_B361_AA4102CDD85F_.wvu.PrintTitles" localSheetId="1" hidden="1">'Combined Elections Calendar'!$28:$28</definedName>
    <definedName name="Z_AF05579C_59D0_4F4D_8ED6_E846AF6F886E_.wvu.FilterData" localSheetId="1" hidden="1">'Combined Elections Calendar'!$A$2:$F$2764</definedName>
    <definedName name="Z_AF05579C_59D0_4F4D_8ED6_E846AF6F886E_.wvu.PrintArea" localSheetId="1" hidden="1">'Combined Elections Calendar'!$A$1:$F$2764</definedName>
    <definedName name="Z_AF05579C_59D0_4F4D_8ED6_E846AF6F886E_.wvu.PrintArea" localSheetId="2" hidden="1">'Key Dates'!$A$2:$B$49</definedName>
    <definedName name="Z_AF05579C_59D0_4F4D_8ED6_E846AF6F886E_.wvu.PrintTitles" localSheetId="1" hidden="1">'Combined Elections Calendar'!$28:$28</definedName>
    <definedName name="Z_C3D592C8_E09B_46A0_B7A0_269FE31F7F4F_.wvu.FilterData" localSheetId="1" hidden="1">'Combined Elections Calendar'!$D$2:$F$2</definedName>
    <definedName name="Z_C3D592C8_E09B_46A0_B7A0_269FE31F7F4F_.wvu.PrintArea" localSheetId="1" hidden="1">'Combined Elections Calendar'!$A$1:$F$2764</definedName>
    <definedName name="Z_C3D592C8_E09B_46A0_B7A0_269FE31F7F4F_.wvu.PrintArea" localSheetId="2" hidden="1">'Key Dates'!$A$2:$B$49</definedName>
    <definedName name="Z_C3D592C8_E09B_46A0_B7A0_269FE31F7F4F_.wvu.PrintTitles" localSheetId="1" hidden="1">'Combined Elections Calendar'!$28:$28</definedName>
    <definedName name="Z_CB6906BD_AF04_46E9_A0FF_483553DCAC96_.wvu.FilterData" localSheetId="1" hidden="1">'Combined Elections Calendar'!$E$2:$F$2764</definedName>
    <definedName name="Z_CB6906BD_AF04_46E9_A0FF_483553DCAC96_.wvu.PrintArea" localSheetId="1" hidden="1">'Combined Elections Calendar'!$A$1:$F$2765</definedName>
    <definedName name="Z_CB6906BD_AF04_46E9_A0FF_483553DCAC96_.wvu.PrintArea" localSheetId="2" hidden="1">'Key Dates'!$A$2:$B$49</definedName>
    <definedName name="Z_CB6906BD_AF04_46E9_A0FF_483553DCAC96_.wvu.PrintTitles" localSheetId="1" hidden="1">'Combined Elections Calendar'!$28:$28</definedName>
    <definedName name="Z_E031DE5B_75C1_4BA9_A517_8F9FA84EB332_.wvu.FilterData" localSheetId="1" hidden="1">'Combined Elections Calendar'!$E$2:$F$2</definedName>
    <definedName name="Z_E031DE5B_75C1_4BA9_A517_8F9FA84EB332_.wvu.PrintArea" localSheetId="1" hidden="1">'Combined Elections Calendar'!$A$1:$F$2764</definedName>
    <definedName name="Z_E031DE5B_75C1_4BA9_A517_8F9FA84EB332_.wvu.PrintArea" localSheetId="2" hidden="1">'Key Dates'!$A$2:$B$49</definedName>
    <definedName name="Z_E031DE5B_75C1_4BA9_A517_8F9FA84EB332_.wvu.PrintTitles" localSheetId="1" hidden="1">'Combined Elections Calendar'!$28:$28</definedName>
  </definedNames>
  <calcPr calcId="162913"/>
  <customWorkbookViews>
    <customWorkbookView name="Stella.Hegg - Personal View" guid="{AF05579C-59D0-4F4D-8ED6-E846AF6F886E}" mergeInterval="0" personalView="1" maximized="1" xWindow="-8" yWindow="-8" windowWidth="1296" windowHeight="1000" activeSheetId="2"/>
    <customWorkbookView name="smh - Personal View" guid="{CB6906BD-AF04-46E9-A0FF-483553DCAC96}" mergeInterval="0" personalView="1" xWindow="2" windowWidth="681" windowHeight="728" activeSheetId="2"/>
    <customWorkbookView name="andbr01 - Personal View" guid="{E031DE5B-75C1-4BA9-A517-8F9FA84EB332}" mergeInterval="0" personalView="1" maximized="1" windowWidth="1020" windowHeight="570" activeSheetId="2"/>
    <customWorkbookView name="Gary Poser - Personal View" guid="{C3D592C8-E09B-46A0-B7A0-269FE31F7F4F}" mergeInterval="0" personalView="1" maximized="1" windowWidth="1276" windowHeight="628" activeSheetId="2"/>
    <customWorkbookView name="posga01 - Personal View" guid="{4CD37756-88F7-4A0C-8770-471EE52F0DF3}" mergeInterval="0" personalView="1" maximized="1" windowWidth="1276" windowHeight="852" activeSheetId="2"/>
    <customWorkbookView name="Lisa Klinger - Personal View" guid="{30D18750-0A40-470A-8C22-C58298CCAE3D}" mergeInterval="0" personalView="1" maximized="1" windowWidth="1280" windowHeight="799" activeSheetId="1"/>
    <customWorkbookView name="Brad Neuhauser - Personal View" guid="{74D13ADD-2FA8-426D-B361-AA4102CDD85F}" mergeInterval="0" personalView="1" xWindow="1313" yWindow="76" windowWidth="1219" windowHeight="759" activeSheetId="4"/>
  </customWorkbookViews>
</workbook>
</file>

<file path=xl/calcChain.xml><?xml version="1.0" encoding="utf-8"?>
<calcChain xmlns="http://schemas.openxmlformats.org/spreadsheetml/2006/main">
  <c r="B2764" i="20" l="1"/>
  <c r="A2764" i="20"/>
  <c r="B2763" i="20"/>
  <c r="A2763" i="20"/>
  <c r="B2762" i="20"/>
  <c r="A2762" i="20"/>
  <c r="B2761" i="20"/>
  <c r="A2761" i="20"/>
  <c r="B2760" i="20"/>
  <c r="A2760" i="20"/>
  <c r="B2759" i="20"/>
  <c r="A2759" i="20"/>
  <c r="B2758" i="20"/>
  <c r="A2758" i="20"/>
  <c r="B2757" i="20"/>
  <c r="A2757" i="20"/>
  <c r="B2756" i="20"/>
  <c r="A2756" i="20"/>
  <c r="B2755" i="20"/>
  <c r="A2755" i="20"/>
  <c r="B2754" i="20"/>
  <c r="A2754" i="20"/>
  <c r="B2753" i="20"/>
  <c r="A2753" i="20"/>
  <c r="B2752" i="20"/>
  <c r="A2752" i="20"/>
  <c r="B2751" i="20"/>
  <c r="A2751" i="20"/>
  <c r="B2750" i="20"/>
  <c r="A2750" i="20"/>
  <c r="B2749" i="20"/>
  <c r="A2749" i="20"/>
  <c r="B2748" i="20"/>
  <c r="A2748" i="20"/>
  <c r="B2747" i="20"/>
  <c r="A2747" i="20"/>
  <c r="B2746" i="20"/>
  <c r="A2746" i="20"/>
  <c r="B2745" i="20"/>
  <c r="A2745" i="20"/>
  <c r="B2744" i="20"/>
  <c r="A2744" i="20"/>
  <c r="B2743" i="20"/>
  <c r="A2743" i="20"/>
  <c r="B2742" i="20"/>
  <c r="A2742" i="20"/>
  <c r="B2741" i="20"/>
  <c r="A2741" i="20"/>
  <c r="B2740" i="20"/>
  <c r="A2740" i="20"/>
  <c r="B2739" i="20"/>
  <c r="A2739" i="20"/>
  <c r="B2738" i="20"/>
  <c r="A2738" i="20"/>
  <c r="B2737" i="20"/>
  <c r="A2737" i="20"/>
  <c r="B2736" i="20"/>
  <c r="A2736" i="20"/>
  <c r="B2735" i="20"/>
  <c r="A2735" i="20"/>
  <c r="B2734" i="20"/>
  <c r="A2734" i="20"/>
  <c r="B2733" i="20"/>
  <c r="A2733" i="20"/>
  <c r="B2732" i="20"/>
  <c r="A2732" i="20"/>
  <c r="B2731" i="20"/>
  <c r="A2731" i="20"/>
  <c r="B2730" i="20"/>
  <c r="A2730" i="20"/>
  <c r="B2729" i="20"/>
  <c r="A2729" i="20"/>
  <c r="B2728" i="20"/>
  <c r="A2728" i="20"/>
  <c r="B2727" i="20"/>
  <c r="A2727" i="20"/>
  <c r="B2726" i="20"/>
  <c r="A2726" i="20"/>
  <c r="B2725" i="20"/>
  <c r="A2725" i="20"/>
  <c r="B2724" i="20"/>
  <c r="A2724" i="20"/>
  <c r="B2723" i="20"/>
  <c r="A2723" i="20"/>
  <c r="B2722" i="20"/>
  <c r="A2722" i="20"/>
  <c r="B2721" i="20"/>
  <c r="A2721" i="20"/>
  <c r="B2720" i="20"/>
  <c r="A2720" i="20"/>
  <c r="B2719" i="20"/>
  <c r="A2719" i="20"/>
  <c r="B2718" i="20"/>
  <c r="A2718" i="20"/>
  <c r="B2717" i="20"/>
  <c r="A2717" i="20"/>
  <c r="B2716" i="20"/>
  <c r="A2716" i="20"/>
  <c r="B2715" i="20"/>
  <c r="A2715" i="20"/>
  <c r="B2714" i="20"/>
  <c r="A2714" i="20"/>
  <c r="B2713" i="20"/>
  <c r="A2713" i="20"/>
  <c r="B2712" i="20"/>
  <c r="A2712" i="20"/>
  <c r="B2711" i="20"/>
  <c r="A2711" i="20"/>
  <c r="B2710" i="20"/>
  <c r="A2710" i="20"/>
  <c r="B2709" i="20"/>
  <c r="A2709" i="20"/>
  <c r="B2708" i="20"/>
  <c r="A2708" i="20"/>
  <c r="B2707" i="20"/>
  <c r="A2707" i="20"/>
  <c r="B2706" i="20"/>
  <c r="A2706" i="20"/>
  <c r="B2705" i="20"/>
  <c r="A2705" i="20"/>
  <c r="B2704" i="20"/>
  <c r="A2704" i="20"/>
  <c r="B2703" i="20"/>
  <c r="A2703" i="20"/>
  <c r="B2702" i="20"/>
  <c r="A2702" i="20"/>
  <c r="B2701" i="20"/>
  <c r="A2701" i="20"/>
  <c r="B2700" i="20"/>
  <c r="A2700" i="20"/>
  <c r="B2699" i="20"/>
  <c r="A2699" i="20"/>
  <c r="B2698" i="20"/>
  <c r="A2698" i="20"/>
  <c r="B2697" i="20"/>
  <c r="A2697" i="20"/>
  <c r="B2696" i="20"/>
  <c r="A2696" i="20"/>
  <c r="B2695" i="20"/>
  <c r="A2695" i="20"/>
  <c r="B2694" i="20"/>
  <c r="A2694" i="20"/>
  <c r="B2693" i="20"/>
  <c r="A2693" i="20"/>
  <c r="B2692" i="20"/>
  <c r="A2692" i="20"/>
  <c r="B2691" i="20"/>
  <c r="A2691" i="20"/>
  <c r="B2690" i="20"/>
  <c r="A2690" i="20"/>
  <c r="B2689" i="20"/>
  <c r="A2689" i="20"/>
  <c r="B2688" i="20"/>
  <c r="A2688" i="20"/>
  <c r="B2687" i="20"/>
  <c r="A2687" i="20"/>
  <c r="B2686" i="20"/>
  <c r="A2686" i="20"/>
  <c r="B2685" i="20"/>
  <c r="A2685" i="20"/>
  <c r="B2684" i="20"/>
  <c r="A2684" i="20"/>
  <c r="B2665" i="20"/>
  <c r="A2665" i="20"/>
  <c r="B2664" i="20"/>
  <c r="A2664" i="20"/>
  <c r="B2661" i="20"/>
  <c r="A2661" i="20"/>
  <c r="B2660" i="20"/>
  <c r="A2660" i="20"/>
  <c r="B2659" i="20"/>
  <c r="A2659" i="20"/>
  <c r="B2658" i="20"/>
  <c r="A2658" i="20"/>
  <c r="B2657" i="20"/>
  <c r="A2657" i="20"/>
  <c r="B2656" i="20"/>
  <c r="A2656" i="20"/>
  <c r="B2655" i="20"/>
  <c r="A2655" i="20"/>
  <c r="B2654" i="20"/>
  <c r="A2654" i="20"/>
  <c r="B2653" i="20"/>
  <c r="A2653" i="20"/>
  <c r="B2652" i="20"/>
  <c r="A2652" i="20"/>
  <c r="B2651" i="20"/>
  <c r="A2651" i="20"/>
  <c r="B2650" i="20"/>
  <c r="A2650" i="20"/>
  <c r="B2649" i="20"/>
  <c r="A2649" i="20"/>
  <c r="B2648" i="20"/>
  <c r="A2648" i="20"/>
  <c r="B2647" i="20"/>
  <c r="A2647" i="20"/>
  <c r="B2646" i="20"/>
  <c r="A2646" i="20"/>
  <c r="B2645" i="20"/>
  <c r="A2645" i="20"/>
  <c r="B2644" i="20"/>
  <c r="A2644" i="20"/>
  <c r="B2643" i="20"/>
  <c r="A2643" i="20"/>
  <c r="B2642" i="20"/>
  <c r="A2642" i="20"/>
  <c r="B2641" i="20"/>
  <c r="A2641" i="20"/>
  <c r="B2640" i="20"/>
  <c r="A2640" i="20"/>
  <c r="B2639" i="20"/>
  <c r="A2639" i="20"/>
  <c r="B2638" i="20"/>
  <c r="A2638" i="20"/>
  <c r="B2637" i="20"/>
  <c r="A2637" i="20"/>
  <c r="B2636" i="20"/>
  <c r="A2636" i="20"/>
  <c r="B2635" i="20"/>
  <c r="A2635" i="20"/>
  <c r="B2634" i="20"/>
  <c r="A2634" i="20"/>
  <c r="B2633" i="20"/>
  <c r="A2633" i="20"/>
  <c r="B2632" i="20"/>
  <c r="A2632" i="20"/>
  <c r="B2631" i="20"/>
  <c r="A2631" i="20"/>
  <c r="B2630" i="20"/>
  <c r="A2630" i="20"/>
  <c r="B2629" i="20"/>
  <c r="A2629" i="20"/>
  <c r="B2628" i="20"/>
  <c r="A2628" i="20"/>
  <c r="B2627" i="20"/>
  <c r="A2627" i="20"/>
  <c r="B2626" i="20"/>
  <c r="A2626" i="20"/>
  <c r="B2625" i="20"/>
  <c r="A2625" i="20"/>
  <c r="B2624" i="20"/>
  <c r="A2624" i="20"/>
  <c r="B2623" i="20"/>
  <c r="A2623" i="20"/>
  <c r="B2622" i="20"/>
  <c r="A2622" i="20"/>
  <c r="B2621" i="20"/>
  <c r="A2621" i="20"/>
  <c r="B2620" i="20"/>
  <c r="A2620" i="20"/>
  <c r="B2619" i="20"/>
  <c r="A2619" i="20"/>
  <c r="B2618" i="20"/>
  <c r="A2618" i="20"/>
  <c r="B2617" i="20"/>
  <c r="A2617" i="20"/>
  <c r="B2616" i="20"/>
  <c r="A2616" i="20"/>
  <c r="B2615" i="20"/>
  <c r="A2615" i="20"/>
  <c r="B2614" i="20"/>
  <c r="A2614" i="20"/>
  <c r="B2613" i="20"/>
  <c r="A2613" i="20"/>
  <c r="B2612" i="20"/>
  <c r="A2612" i="20"/>
  <c r="B2611" i="20"/>
  <c r="A2611" i="20"/>
  <c r="B2610" i="20"/>
  <c r="A2610" i="20"/>
  <c r="B2609" i="20"/>
  <c r="A2609" i="20"/>
  <c r="B2608" i="20"/>
  <c r="A2608" i="20"/>
  <c r="B2607" i="20"/>
  <c r="A2607" i="20"/>
  <c r="B2606" i="20"/>
  <c r="A2606" i="20"/>
  <c r="B2605" i="20"/>
  <c r="A2605" i="20"/>
  <c r="B2604" i="20"/>
  <c r="A2604" i="20"/>
  <c r="B2603" i="20"/>
  <c r="A2603" i="20"/>
  <c r="B2602" i="20"/>
  <c r="A2602" i="20"/>
  <c r="B2601" i="20"/>
  <c r="A2601" i="20"/>
  <c r="B2600" i="20"/>
  <c r="A2600" i="20"/>
  <c r="B2599" i="20"/>
  <c r="A2599" i="20"/>
  <c r="B2598" i="20"/>
  <c r="A2598" i="20"/>
  <c r="B2597" i="20"/>
  <c r="A2597" i="20"/>
  <c r="B2596" i="20"/>
  <c r="A2596" i="20"/>
  <c r="B2595" i="20"/>
  <c r="A2595" i="20"/>
  <c r="B2594" i="20"/>
  <c r="A2594" i="20"/>
  <c r="B2593" i="20"/>
  <c r="A2593" i="20"/>
  <c r="B2592" i="20"/>
  <c r="A2592" i="20"/>
  <c r="B2591" i="20"/>
  <c r="A2591" i="20"/>
  <c r="B2590" i="20"/>
  <c r="A2590" i="20"/>
  <c r="B2589" i="20"/>
  <c r="A2589" i="20"/>
  <c r="B2588" i="20"/>
  <c r="A2588" i="20"/>
  <c r="B2587" i="20"/>
  <c r="A2587" i="20"/>
  <c r="B2586" i="20"/>
  <c r="A2586" i="20"/>
  <c r="B2585" i="20"/>
  <c r="A2585" i="20"/>
  <c r="B2584" i="20"/>
  <c r="A2584" i="20"/>
  <c r="B2583" i="20"/>
  <c r="A2583" i="20"/>
  <c r="B2582" i="20"/>
  <c r="A2582" i="20"/>
  <c r="B2581" i="20"/>
  <c r="A2581" i="20"/>
  <c r="B2580" i="20"/>
  <c r="A2580" i="20"/>
  <c r="B2579" i="20"/>
  <c r="A2579" i="20"/>
  <c r="B2578" i="20"/>
  <c r="A2578" i="20"/>
  <c r="B2577" i="20"/>
  <c r="A2577" i="20"/>
  <c r="B2576" i="20"/>
  <c r="A2576" i="20"/>
  <c r="B2575" i="20"/>
  <c r="A2575" i="20"/>
  <c r="B2574" i="20"/>
  <c r="A2574" i="20"/>
  <c r="B2573" i="20"/>
  <c r="A2573" i="20"/>
  <c r="B2572" i="20"/>
  <c r="A2572" i="20"/>
  <c r="B2571" i="20"/>
  <c r="A2571" i="20"/>
  <c r="B2570" i="20"/>
  <c r="A2570" i="20"/>
  <c r="B2569" i="20"/>
  <c r="A2569" i="20"/>
  <c r="B2568" i="20"/>
  <c r="A2568" i="20"/>
  <c r="B2567" i="20"/>
  <c r="A2567" i="20"/>
  <c r="B2566" i="20"/>
  <c r="A2566" i="20"/>
  <c r="B2565" i="20"/>
  <c r="A2565" i="20"/>
  <c r="B2546" i="20"/>
  <c r="A2546" i="20"/>
  <c r="B2545" i="20"/>
  <c r="A2545" i="20"/>
  <c r="B2544" i="20"/>
  <c r="A2544" i="20"/>
  <c r="B2543" i="20"/>
  <c r="A2543" i="20"/>
  <c r="B2542" i="20"/>
  <c r="A2542" i="20"/>
  <c r="B2541" i="20"/>
  <c r="A2541" i="20"/>
  <c r="B2540" i="20"/>
  <c r="A2540" i="20"/>
  <c r="B2539" i="20"/>
  <c r="A2539" i="20"/>
  <c r="B2538" i="20"/>
  <c r="A2538" i="20"/>
  <c r="B2537" i="20"/>
  <c r="A2537" i="20"/>
  <c r="B2536" i="20"/>
  <c r="A2536" i="20"/>
  <c r="B2535" i="20"/>
  <c r="A2535" i="20"/>
  <c r="B2534" i="20"/>
  <c r="A2534" i="20"/>
  <c r="B2533" i="20"/>
  <c r="A2533" i="20"/>
  <c r="B2532" i="20"/>
  <c r="A2532" i="20"/>
  <c r="B2531" i="20"/>
  <c r="A2531" i="20"/>
  <c r="B2530" i="20"/>
  <c r="A2530" i="20"/>
  <c r="B2529" i="20"/>
  <c r="A2529" i="20"/>
  <c r="B2528" i="20"/>
  <c r="A2528" i="20"/>
  <c r="B2527" i="20"/>
  <c r="A2527" i="20"/>
  <c r="B2526" i="20"/>
  <c r="A2526" i="20"/>
  <c r="B2525" i="20"/>
  <c r="A2525" i="20"/>
  <c r="B2524" i="20"/>
  <c r="A2524" i="20"/>
  <c r="B2523" i="20"/>
  <c r="A2523" i="20"/>
  <c r="B2522" i="20"/>
  <c r="A2522" i="20"/>
  <c r="B2521" i="20"/>
  <c r="A2521" i="20"/>
  <c r="B2520" i="20"/>
  <c r="A2520" i="20"/>
  <c r="B2519" i="20"/>
  <c r="A2519" i="20"/>
  <c r="B2518" i="20"/>
  <c r="A2518" i="20"/>
  <c r="B2517" i="20"/>
  <c r="A2517" i="20"/>
  <c r="B2516" i="20"/>
  <c r="A2516" i="20"/>
  <c r="B2515" i="20"/>
  <c r="A2515" i="20"/>
  <c r="B2514" i="20"/>
  <c r="A2514" i="20"/>
  <c r="B2513" i="20"/>
  <c r="A2513" i="20"/>
  <c r="B2512" i="20"/>
  <c r="A2512" i="20"/>
  <c r="B2511" i="20"/>
  <c r="A2511" i="20"/>
  <c r="B2510" i="20"/>
  <c r="A2510" i="20"/>
  <c r="B2509" i="20"/>
  <c r="A2509" i="20"/>
  <c r="B2508" i="20"/>
  <c r="A2508" i="20"/>
  <c r="B2507" i="20"/>
  <c r="A2507" i="20"/>
  <c r="B2506" i="20"/>
  <c r="A2506" i="20"/>
  <c r="B2505" i="20"/>
  <c r="A2505" i="20"/>
  <c r="B2504" i="20"/>
  <c r="A2504" i="20"/>
  <c r="B2503" i="20"/>
  <c r="A2503" i="20"/>
  <c r="B2502" i="20"/>
  <c r="A2502" i="20"/>
  <c r="B2501" i="20"/>
  <c r="A2501" i="20"/>
  <c r="B2500" i="20"/>
  <c r="A2500" i="20"/>
  <c r="B2499" i="20"/>
  <c r="A2499" i="20"/>
  <c r="B2498" i="20"/>
  <c r="A2498" i="20"/>
  <c r="B2497" i="20"/>
  <c r="A2497" i="20"/>
  <c r="B2496" i="20"/>
  <c r="A2496" i="20"/>
  <c r="B2495" i="20"/>
  <c r="A2495" i="20"/>
  <c r="B2493" i="20"/>
  <c r="A2493" i="20"/>
  <c r="B2492" i="20"/>
  <c r="A2492" i="20"/>
  <c r="B2491" i="20"/>
  <c r="A2491" i="20"/>
  <c r="B2490" i="20"/>
  <c r="A2490" i="20"/>
  <c r="B2489" i="20"/>
  <c r="A2489" i="20"/>
  <c r="B2488" i="20"/>
  <c r="A2488" i="20"/>
  <c r="B2487" i="20"/>
  <c r="A2487" i="20"/>
  <c r="B2486" i="20"/>
  <c r="A2486" i="20"/>
  <c r="B2485" i="20"/>
  <c r="A2485" i="20"/>
  <c r="B2484" i="20"/>
  <c r="A2484" i="20"/>
  <c r="B2483" i="20"/>
  <c r="A2483" i="20"/>
  <c r="B2482" i="20"/>
  <c r="A2482" i="20"/>
  <c r="B2481" i="20"/>
  <c r="A2481" i="20"/>
  <c r="B2480" i="20"/>
  <c r="A2480" i="20"/>
  <c r="B2479" i="20"/>
  <c r="A2479" i="20"/>
  <c r="B2478" i="20"/>
  <c r="A2478" i="20"/>
  <c r="B2477" i="20"/>
  <c r="A2477" i="20"/>
  <c r="B2476" i="20"/>
  <c r="A2476" i="20"/>
  <c r="B2475" i="20"/>
  <c r="A2475" i="20"/>
  <c r="B2474" i="20"/>
  <c r="A2474" i="20"/>
  <c r="B2473" i="20"/>
  <c r="A2473" i="20"/>
  <c r="B2472" i="20"/>
  <c r="A2472" i="20"/>
  <c r="A2460" i="20"/>
  <c r="A2459" i="20"/>
  <c r="B2458" i="20"/>
  <c r="A2458" i="20"/>
  <c r="B2457" i="20"/>
  <c r="A2457" i="20"/>
  <c r="B2456" i="20"/>
  <c r="A2456" i="20"/>
  <c r="B2455" i="20"/>
  <c r="A2455" i="20"/>
  <c r="B2454" i="20"/>
  <c r="A2454" i="20"/>
  <c r="B2453" i="20"/>
  <c r="A2453" i="20"/>
  <c r="B2452" i="20"/>
  <c r="A2452" i="20"/>
  <c r="B2451" i="20"/>
  <c r="A2451" i="20"/>
  <c r="B2450" i="20"/>
  <c r="A2450" i="20"/>
  <c r="B2449" i="20"/>
  <c r="A2449" i="20"/>
  <c r="B2448" i="20"/>
  <c r="A2448" i="20"/>
  <c r="B2447" i="20"/>
  <c r="A2447" i="20"/>
  <c r="B2446" i="20"/>
  <c r="A2446" i="20"/>
  <c r="B2445" i="20"/>
  <c r="A2445" i="20"/>
  <c r="B2444" i="20"/>
  <c r="A2444" i="20"/>
  <c r="B2443" i="20"/>
  <c r="A2443" i="20"/>
  <c r="B2442" i="20"/>
  <c r="A2442" i="20"/>
  <c r="B2441" i="20"/>
  <c r="A2441" i="20"/>
  <c r="B2440" i="20"/>
  <c r="A2440" i="20"/>
  <c r="B2439" i="20"/>
  <c r="A2439" i="20"/>
  <c r="B2438" i="20"/>
  <c r="A2438" i="20"/>
  <c r="B2437" i="20"/>
  <c r="A2437" i="20"/>
  <c r="B2436" i="20"/>
  <c r="A2436" i="20"/>
  <c r="B2435" i="20"/>
  <c r="A2435" i="20"/>
  <c r="B2434" i="20"/>
  <c r="A2434" i="20"/>
  <c r="B2433" i="20"/>
  <c r="A2433" i="20"/>
  <c r="B2432" i="20"/>
  <c r="A2432" i="20"/>
  <c r="B2431" i="20"/>
  <c r="A2431" i="20"/>
  <c r="B2430" i="20"/>
  <c r="A2430" i="20"/>
  <c r="B2429" i="20"/>
  <c r="A2429" i="20"/>
  <c r="B2428" i="20"/>
  <c r="A2428" i="20"/>
  <c r="B2427" i="20"/>
  <c r="A2427" i="20"/>
  <c r="B2402" i="20"/>
  <c r="A2402" i="20"/>
  <c r="B2401" i="20"/>
  <c r="A2401" i="20"/>
  <c r="B2400" i="20"/>
  <c r="A2400" i="20"/>
  <c r="B2399" i="20"/>
  <c r="A2399" i="20"/>
  <c r="B2398" i="20"/>
  <c r="A2398" i="20"/>
  <c r="B2397" i="20"/>
  <c r="A2397" i="20"/>
  <c r="B2372" i="20"/>
  <c r="A2372" i="20"/>
  <c r="B2371" i="20"/>
  <c r="A2371" i="20"/>
  <c r="B2370" i="20"/>
  <c r="A2370" i="20"/>
  <c r="B2369" i="20"/>
  <c r="A2369" i="20"/>
  <c r="B2368" i="20"/>
  <c r="A2368" i="20"/>
  <c r="B2367" i="20"/>
  <c r="A2367" i="20"/>
  <c r="B2366" i="20"/>
  <c r="A2366" i="20"/>
  <c r="B2365" i="20"/>
  <c r="A2365" i="20"/>
  <c r="B2364" i="20"/>
  <c r="A2364" i="20"/>
  <c r="B2363" i="20"/>
  <c r="A2363" i="20"/>
  <c r="B2362" i="20"/>
  <c r="A2362" i="20"/>
  <c r="B2361" i="20"/>
  <c r="A2361" i="20"/>
  <c r="B2360" i="20"/>
  <c r="A2360" i="20"/>
  <c r="B2359" i="20"/>
  <c r="A2359" i="20"/>
  <c r="B2358" i="20"/>
  <c r="A2358" i="20"/>
  <c r="B2357" i="20"/>
  <c r="A2357" i="20"/>
  <c r="B2356" i="20"/>
  <c r="A2356" i="20"/>
  <c r="B2355" i="20"/>
  <c r="A2355" i="20"/>
  <c r="B2354" i="20"/>
  <c r="A2354" i="20"/>
  <c r="B2353" i="20"/>
  <c r="A2353" i="20"/>
  <c r="B2352" i="20"/>
  <c r="A2352" i="20"/>
  <c r="B2351" i="20"/>
  <c r="A2351" i="20"/>
  <c r="B2350" i="20"/>
  <c r="A2350" i="20"/>
  <c r="B2349" i="20"/>
  <c r="A2349" i="20"/>
  <c r="B2348" i="20"/>
  <c r="A2348" i="20"/>
  <c r="B2347" i="20"/>
  <c r="A2347" i="20"/>
  <c r="B2346" i="20"/>
  <c r="A2346" i="20"/>
  <c r="B2345" i="20"/>
  <c r="A2345" i="20"/>
  <c r="B2344" i="20"/>
  <c r="A2344" i="20"/>
  <c r="B2343" i="20"/>
  <c r="A2343" i="20"/>
  <c r="B2342" i="20"/>
  <c r="A2342" i="20"/>
  <c r="B2341" i="20"/>
  <c r="A2341" i="20"/>
  <c r="B2340" i="20"/>
  <c r="A2340" i="20"/>
  <c r="B2339" i="20"/>
  <c r="A2339" i="20"/>
  <c r="B2338" i="20"/>
  <c r="A2338" i="20"/>
  <c r="B2337" i="20"/>
  <c r="A2337" i="20"/>
  <c r="B2336" i="20"/>
  <c r="A2336" i="20"/>
  <c r="B2335" i="20"/>
  <c r="A2335" i="20"/>
  <c r="B2334" i="20"/>
  <c r="A2334" i="20"/>
  <c r="B2333" i="20"/>
  <c r="A2333" i="20"/>
  <c r="B2332" i="20"/>
  <c r="A2332" i="20"/>
  <c r="B2331" i="20"/>
  <c r="A2331" i="20"/>
  <c r="B2330" i="20"/>
  <c r="A2330" i="20"/>
  <c r="B2329" i="20"/>
  <c r="A2329" i="20"/>
  <c r="B2328" i="20"/>
  <c r="A2328" i="20"/>
  <c r="B2327" i="20"/>
  <c r="A2327" i="20"/>
  <c r="B2326" i="20"/>
  <c r="A2326" i="20"/>
  <c r="B2325" i="20"/>
  <c r="A2325" i="20"/>
  <c r="B2324" i="20"/>
  <c r="A2324" i="20"/>
  <c r="B2323" i="20"/>
  <c r="A2323" i="20"/>
  <c r="B2322" i="20"/>
  <c r="A2322" i="20"/>
  <c r="B2321" i="20"/>
  <c r="A2321" i="20"/>
  <c r="B2320" i="20"/>
  <c r="A2320" i="20"/>
  <c r="B2319" i="20"/>
  <c r="A2319" i="20"/>
  <c r="B2318" i="20"/>
  <c r="A2318" i="20"/>
  <c r="B2317" i="20"/>
  <c r="A2317" i="20"/>
  <c r="B2316" i="20"/>
  <c r="A2316" i="20"/>
  <c r="B2315" i="20"/>
  <c r="A2315" i="20"/>
  <c r="B2314" i="20"/>
  <c r="A2314" i="20"/>
  <c r="B2313" i="20"/>
  <c r="A2313" i="20"/>
  <c r="B2312" i="20"/>
  <c r="A2312" i="20"/>
  <c r="B2311" i="20"/>
  <c r="A2311" i="20"/>
  <c r="B2310" i="20"/>
  <c r="A2310" i="20"/>
  <c r="B2309" i="20"/>
  <c r="A2309" i="20"/>
  <c r="B2308" i="20"/>
  <c r="A2308" i="20"/>
  <c r="B2307" i="20"/>
  <c r="A2307" i="20"/>
  <c r="B2306" i="20"/>
  <c r="A2306" i="20"/>
  <c r="B2305" i="20"/>
  <c r="A2305" i="20"/>
  <c r="B2304" i="20"/>
  <c r="A2304" i="20"/>
  <c r="B2303" i="20"/>
  <c r="A2303" i="20"/>
  <c r="B2302" i="20"/>
  <c r="A2302" i="20"/>
  <c r="B2301" i="20"/>
  <c r="A2301" i="20"/>
  <c r="B2289" i="20"/>
  <c r="A2289" i="20"/>
  <c r="B2288" i="20"/>
  <c r="A2288" i="20"/>
  <c r="B2287" i="20"/>
  <c r="A2287" i="20"/>
  <c r="B2286" i="20"/>
  <c r="A2286" i="20"/>
  <c r="B2285" i="20"/>
  <c r="A2285" i="20"/>
  <c r="B2284" i="20"/>
  <c r="A2284" i="20"/>
  <c r="A2283" i="20"/>
  <c r="A2282" i="20"/>
  <c r="A2281" i="20"/>
  <c r="A2280" i="20"/>
  <c r="A2279" i="20"/>
  <c r="A2278" i="20"/>
  <c r="A2277" i="20"/>
  <c r="A2276" i="20"/>
  <c r="A2275" i="20"/>
  <c r="A2274" i="20"/>
  <c r="A2273" i="20"/>
  <c r="A2272" i="20"/>
  <c r="A2271" i="20"/>
  <c r="A2270" i="20"/>
  <c r="A2269" i="20"/>
  <c r="A2268" i="20"/>
  <c r="A2267" i="20"/>
  <c r="A2266" i="20"/>
  <c r="A2265" i="20"/>
  <c r="A2264" i="20"/>
  <c r="A2263" i="20"/>
  <c r="B2262" i="20"/>
  <c r="A2262" i="20"/>
  <c r="B2261" i="20"/>
  <c r="A2261" i="20"/>
  <c r="B2260" i="20"/>
  <c r="A2260" i="20"/>
  <c r="B2259" i="20"/>
  <c r="A2259" i="20"/>
  <c r="B2258" i="20"/>
  <c r="A2258" i="20"/>
  <c r="B2257" i="20"/>
  <c r="A2257" i="20"/>
  <c r="B2256" i="20"/>
  <c r="A2256" i="20"/>
  <c r="B2255" i="20"/>
  <c r="A2255" i="20"/>
  <c r="B2254" i="20"/>
  <c r="A2254" i="20"/>
  <c r="B2253" i="20"/>
  <c r="A2253" i="20"/>
  <c r="B2252" i="20"/>
  <c r="A2252" i="20"/>
  <c r="B2251" i="20"/>
  <c r="A2251" i="20"/>
  <c r="B2250" i="20"/>
  <c r="A2250" i="20"/>
  <c r="B2249" i="20"/>
  <c r="A2249" i="20"/>
  <c r="B2248" i="20"/>
  <c r="A2248" i="20"/>
  <c r="B2247" i="20"/>
  <c r="A2247" i="20"/>
  <c r="B2246" i="20"/>
  <c r="A2246" i="20"/>
  <c r="B2245" i="20"/>
  <c r="A2245" i="20"/>
  <c r="B2244" i="20"/>
  <c r="A2244" i="20"/>
  <c r="B2243" i="20"/>
  <c r="A2243" i="20"/>
  <c r="B2242" i="20"/>
  <c r="A2242" i="20"/>
  <c r="B2241" i="20"/>
  <c r="A2241" i="20"/>
  <c r="B2240" i="20"/>
  <c r="A2240" i="20"/>
  <c r="B2239" i="20"/>
  <c r="A2239" i="20"/>
  <c r="B2238" i="20"/>
  <c r="A2238" i="20"/>
  <c r="B2237" i="20"/>
  <c r="A2237" i="20"/>
  <c r="B2236" i="20"/>
  <c r="A2236" i="20"/>
  <c r="B2235" i="20"/>
  <c r="A2235" i="20"/>
  <c r="B2234" i="20"/>
  <c r="A2234" i="20"/>
  <c r="B2233" i="20"/>
  <c r="A2233" i="20"/>
  <c r="B2232" i="20"/>
  <c r="A2232" i="20"/>
  <c r="B2231" i="20"/>
  <c r="A2231" i="20"/>
  <c r="B2230" i="20"/>
  <c r="A2230" i="20"/>
  <c r="B2229" i="20"/>
  <c r="A2229" i="20"/>
  <c r="B2228" i="20"/>
  <c r="A2228" i="20"/>
  <c r="B2227" i="20"/>
  <c r="A2227" i="20"/>
  <c r="B2226" i="20"/>
  <c r="A2226" i="20"/>
  <c r="B2225" i="20"/>
  <c r="A2225" i="20"/>
  <c r="B2224" i="20"/>
  <c r="A2224" i="20"/>
  <c r="B2223" i="20"/>
  <c r="A2223" i="20"/>
  <c r="B2222" i="20"/>
  <c r="A2222" i="20"/>
  <c r="B2221" i="20"/>
  <c r="A2221" i="20"/>
  <c r="B2220" i="20"/>
  <c r="A2220" i="20"/>
  <c r="B2219" i="20"/>
  <c r="A2219" i="20"/>
  <c r="B2218" i="20"/>
  <c r="A2218" i="20"/>
  <c r="B2217" i="20"/>
  <c r="A2217" i="20"/>
  <c r="B2216" i="20"/>
  <c r="A2216" i="20"/>
  <c r="B2215" i="20"/>
  <c r="A2215" i="20"/>
  <c r="B2214" i="20"/>
  <c r="A2214" i="20"/>
  <c r="B2213" i="20"/>
  <c r="A2213" i="20"/>
  <c r="B2212" i="20"/>
  <c r="A2212" i="20"/>
  <c r="B2211" i="20"/>
  <c r="A2211" i="20"/>
  <c r="B2210" i="20"/>
  <c r="A2210" i="20"/>
  <c r="B2209" i="20"/>
  <c r="A2209" i="20"/>
  <c r="B2208" i="20"/>
  <c r="A2208" i="20"/>
  <c r="B2207" i="20"/>
  <c r="A2207" i="20"/>
  <c r="B2206" i="20"/>
  <c r="A2206" i="20"/>
  <c r="B2205" i="20"/>
  <c r="A2205" i="20"/>
  <c r="B2204" i="20"/>
  <c r="A2204" i="20"/>
  <c r="B2203" i="20"/>
  <c r="A2203" i="20"/>
  <c r="B2202" i="20"/>
  <c r="A2202" i="20"/>
  <c r="B2201" i="20"/>
  <c r="A2201" i="20"/>
  <c r="B2200" i="20"/>
  <c r="A2200" i="20"/>
  <c r="B2199" i="20"/>
  <c r="A2199" i="20"/>
  <c r="B2198" i="20"/>
  <c r="A2198" i="20"/>
  <c r="B2197" i="20"/>
  <c r="A2197" i="20"/>
  <c r="B2196" i="20"/>
  <c r="A2196" i="20"/>
  <c r="B2195" i="20"/>
  <c r="A2195" i="20"/>
  <c r="B2194" i="20"/>
  <c r="A2194" i="20"/>
  <c r="B2193" i="20"/>
  <c r="A2193" i="20"/>
  <c r="B2192" i="20"/>
  <c r="A2192" i="20"/>
  <c r="B2191" i="20"/>
  <c r="A2191" i="20"/>
  <c r="B2190" i="20"/>
  <c r="A2190" i="20"/>
  <c r="B2189" i="20"/>
  <c r="A2189" i="20"/>
  <c r="B2188" i="20"/>
  <c r="A2188" i="20"/>
  <c r="B2187" i="20"/>
  <c r="A2187" i="20"/>
  <c r="B2186" i="20"/>
  <c r="A2186" i="20"/>
  <c r="B2185" i="20"/>
  <c r="A2185" i="20"/>
  <c r="B2184" i="20"/>
  <c r="A2184" i="20"/>
  <c r="B2183" i="20"/>
  <c r="A2183" i="20"/>
  <c r="B2182" i="20"/>
  <c r="A2182" i="20"/>
  <c r="B2181" i="20"/>
  <c r="A2181" i="20"/>
  <c r="B2180" i="20"/>
  <c r="A2180" i="20"/>
  <c r="B2179" i="20"/>
  <c r="A2179" i="20"/>
  <c r="B2178" i="20"/>
  <c r="A2178" i="20"/>
  <c r="B2177" i="20"/>
  <c r="A2177" i="20"/>
  <c r="B2176" i="20"/>
  <c r="A2176" i="20"/>
  <c r="B2175" i="20"/>
  <c r="A2175" i="20"/>
  <c r="B2174" i="20"/>
  <c r="A2174" i="20"/>
  <c r="B2173" i="20"/>
  <c r="A2173" i="20"/>
  <c r="B2172" i="20"/>
  <c r="A2172" i="20"/>
  <c r="B2171" i="20"/>
  <c r="A2171" i="20"/>
  <c r="B2170" i="20"/>
  <c r="A2170" i="20"/>
  <c r="B2169" i="20"/>
  <c r="A2169" i="20"/>
  <c r="B2168" i="20"/>
  <c r="A2168" i="20"/>
  <c r="B2167" i="20"/>
  <c r="A2167" i="20"/>
  <c r="B2166" i="20"/>
  <c r="A2166" i="20"/>
  <c r="B2165" i="20"/>
  <c r="A2165" i="20"/>
  <c r="B2164" i="20"/>
  <c r="A2164" i="20"/>
  <c r="B2163" i="20"/>
  <c r="A2163" i="20"/>
  <c r="B2162" i="20"/>
  <c r="A2162" i="20"/>
  <c r="B2161" i="20"/>
  <c r="A2161" i="20"/>
  <c r="B2160" i="20"/>
  <c r="A2160" i="20"/>
  <c r="B2159" i="20"/>
  <c r="A2159" i="20"/>
  <c r="B2158" i="20"/>
  <c r="A2158" i="20"/>
  <c r="B2157" i="20"/>
  <c r="A2157" i="20"/>
  <c r="B2156" i="20"/>
  <c r="A2156" i="20"/>
  <c r="B2155" i="20"/>
  <c r="A2155" i="20"/>
  <c r="B2154" i="20"/>
  <c r="A2154" i="20"/>
  <c r="B2153" i="20"/>
  <c r="A2153" i="20"/>
  <c r="B2152" i="20"/>
  <c r="A2152" i="20"/>
  <c r="B2151" i="20"/>
  <c r="A2151" i="20"/>
  <c r="B2150" i="20"/>
  <c r="A2150" i="20"/>
  <c r="B2149" i="20"/>
  <c r="A2149" i="20"/>
  <c r="B2148" i="20"/>
  <c r="A2148" i="20"/>
  <c r="B2147" i="20"/>
  <c r="A2147" i="20"/>
  <c r="B2146" i="20"/>
  <c r="A2146" i="20"/>
  <c r="B2145" i="20"/>
  <c r="A2145" i="20"/>
  <c r="B2144" i="20"/>
  <c r="A2144" i="20"/>
  <c r="B2143" i="20"/>
  <c r="A2143" i="20"/>
  <c r="B2142" i="20"/>
  <c r="A2142" i="20"/>
  <c r="B2141" i="20"/>
  <c r="A2141" i="20"/>
  <c r="B2140" i="20"/>
  <c r="A2140" i="20"/>
  <c r="B2139" i="20"/>
  <c r="A2139" i="20"/>
  <c r="B2138" i="20"/>
  <c r="A2138" i="20"/>
  <c r="B2137" i="20"/>
  <c r="A2137" i="20"/>
  <c r="B2136" i="20"/>
  <c r="A2136" i="20"/>
  <c r="B2135" i="20"/>
  <c r="A2135" i="20"/>
  <c r="B2134" i="20"/>
  <c r="A2134" i="20"/>
  <c r="B2133" i="20"/>
  <c r="A2133" i="20"/>
  <c r="B2132" i="20"/>
  <c r="A2132" i="20"/>
  <c r="B2131" i="20"/>
  <c r="A2131" i="20"/>
  <c r="B2130" i="20"/>
  <c r="A2130" i="20"/>
  <c r="B2129" i="20"/>
  <c r="A2129" i="20"/>
  <c r="B2128" i="20"/>
  <c r="A2128" i="20"/>
  <c r="B2127" i="20"/>
  <c r="A2127" i="20"/>
  <c r="B2126" i="20"/>
  <c r="A2126" i="20"/>
  <c r="B2125" i="20"/>
  <c r="A2125" i="20"/>
  <c r="B2124" i="20"/>
  <c r="A2124" i="20"/>
  <c r="B2123" i="20"/>
  <c r="A2123" i="20"/>
  <c r="B2122" i="20"/>
  <c r="A2122" i="20"/>
  <c r="B2121" i="20"/>
  <c r="A2121" i="20"/>
  <c r="B2120" i="20"/>
  <c r="A2120" i="20"/>
  <c r="B2119" i="20"/>
  <c r="A2119" i="20"/>
  <c r="B2118" i="20"/>
  <c r="A2118" i="20"/>
  <c r="B2117" i="20"/>
  <c r="A2117" i="20"/>
  <c r="B2116" i="20"/>
  <c r="A2116" i="20"/>
  <c r="B2115" i="20"/>
  <c r="A2115" i="20"/>
  <c r="B2114" i="20"/>
  <c r="A2114" i="20"/>
  <c r="B2113" i="20"/>
  <c r="A2113" i="20"/>
  <c r="B2112" i="20"/>
  <c r="A2112" i="20"/>
  <c r="B2111" i="20"/>
  <c r="A2111" i="20"/>
  <c r="B2110" i="20"/>
  <c r="A2110" i="20"/>
  <c r="B2109" i="20"/>
  <c r="A2109" i="20"/>
  <c r="B2108" i="20"/>
  <c r="A2108" i="20"/>
  <c r="B2107" i="20"/>
  <c r="A2107" i="20"/>
  <c r="B2106" i="20"/>
  <c r="A2106" i="20"/>
  <c r="B2105" i="20"/>
  <c r="A2105" i="20"/>
  <c r="B2104" i="20"/>
  <c r="A2104" i="20"/>
  <c r="B2103" i="20"/>
  <c r="A2103" i="20"/>
  <c r="B2102" i="20"/>
  <c r="A2102" i="20"/>
  <c r="B2101" i="20"/>
  <c r="A2101" i="20"/>
  <c r="B2100" i="20"/>
  <c r="A2100" i="20"/>
  <c r="B2099" i="20"/>
  <c r="A2099" i="20"/>
  <c r="B2098" i="20"/>
  <c r="A2098" i="20"/>
  <c r="B2097" i="20"/>
  <c r="A2097" i="20"/>
  <c r="B2096" i="20"/>
  <c r="A2096" i="20"/>
  <c r="B2095" i="20"/>
  <c r="A2095" i="20"/>
  <c r="B2094" i="20"/>
  <c r="A2094" i="20"/>
  <c r="B2093" i="20"/>
  <c r="A2093" i="20"/>
  <c r="B2092" i="20"/>
  <c r="A2092" i="20"/>
  <c r="B2091" i="20"/>
  <c r="A2091" i="20"/>
  <c r="B2090" i="20"/>
  <c r="A2090" i="20"/>
  <c r="B2089" i="20"/>
  <c r="A2089" i="20"/>
  <c r="B2088" i="20"/>
  <c r="A2088" i="20"/>
  <c r="B2087" i="20"/>
  <c r="A2087" i="20"/>
  <c r="B2086" i="20"/>
  <c r="A2086" i="20"/>
  <c r="B2085" i="20"/>
  <c r="A2085" i="20"/>
  <c r="B2084" i="20"/>
  <c r="A2084" i="20"/>
  <c r="B2083" i="20"/>
  <c r="A2083" i="20"/>
  <c r="B2082" i="20"/>
  <c r="A2082" i="20"/>
  <c r="B2081" i="20"/>
  <c r="A2081" i="20"/>
  <c r="B2080" i="20"/>
  <c r="A2080" i="20"/>
  <c r="B2079" i="20"/>
  <c r="A2079" i="20"/>
  <c r="B2078" i="20"/>
  <c r="A2078" i="20"/>
  <c r="B2077" i="20"/>
  <c r="A2077" i="20"/>
  <c r="B2076" i="20"/>
  <c r="A2076" i="20"/>
  <c r="B2075" i="20"/>
  <c r="A2075" i="20"/>
  <c r="B2074" i="20"/>
  <c r="A2074" i="20"/>
  <c r="B2073" i="20"/>
  <c r="A2073" i="20"/>
  <c r="B2072" i="20"/>
  <c r="A2072" i="20"/>
  <c r="B2071" i="20"/>
  <c r="A2071" i="20"/>
  <c r="B2070" i="20"/>
  <c r="A2070" i="20"/>
  <c r="B2069" i="20"/>
  <c r="A2069" i="20"/>
  <c r="B2068" i="20"/>
  <c r="A2068" i="20"/>
  <c r="B2067" i="20"/>
  <c r="A2067" i="20"/>
  <c r="B2066" i="20"/>
  <c r="A2066" i="20"/>
  <c r="B2065" i="20"/>
  <c r="A2065" i="20"/>
  <c r="B2064" i="20"/>
  <c r="A2064" i="20"/>
  <c r="B2063" i="20"/>
  <c r="A2063" i="20"/>
  <c r="B2062" i="20"/>
  <c r="A2062" i="20"/>
  <c r="B2061" i="20"/>
  <c r="A2061" i="20"/>
  <c r="B2060" i="20"/>
  <c r="A2060" i="20"/>
  <c r="B2059" i="20"/>
  <c r="A2059" i="20"/>
  <c r="B2058" i="20"/>
  <c r="A2058" i="20"/>
  <c r="B2057" i="20"/>
  <c r="A2057" i="20"/>
  <c r="B2056" i="20"/>
  <c r="A2056" i="20"/>
  <c r="B2055" i="20"/>
  <c r="A2055" i="20"/>
  <c r="B2054" i="20"/>
  <c r="A2054" i="20"/>
  <c r="B2053" i="20"/>
  <c r="A2053" i="20"/>
  <c r="B2052" i="20"/>
  <c r="A2052" i="20"/>
  <c r="B2051" i="20"/>
  <c r="A2051" i="20"/>
  <c r="B2050" i="20"/>
  <c r="A2050" i="20"/>
  <c r="B2049" i="20"/>
  <c r="A2049" i="20"/>
  <c r="B2048" i="20"/>
  <c r="A2048" i="20"/>
  <c r="B2047" i="20"/>
  <c r="A2047" i="20"/>
  <c r="B2046" i="20"/>
  <c r="A2046" i="20"/>
  <c r="B2045" i="20"/>
  <c r="A2045" i="20"/>
  <c r="B2044" i="20"/>
  <c r="A2044" i="20"/>
  <c r="B2043" i="20"/>
  <c r="A2043" i="20"/>
  <c r="B2042" i="20"/>
  <c r="A2042" i="20"/>
  <c r="B2041" i="20"/>
  <c r="A2041" i="20"/>
  <c r="B2040" i="20"/>
  <c r="A2040" i="20"/>
  <c r="B2039" i="20"/>
  <c r="A2039" i="20"/>
  <c r="B2038" i="20"/>
  <c r="A2038" i="20"/>
  <c r="B2037" i="20"/>
  <c r="A2037" i="20"/>
  <c r="B2036" i="20"/>
  <c r="A2036" i="20"/>
  <c r="B2035" i="20"/>
  <c r="A2035" i="20"/>
  <c r="B2034" i="20"/>
  <c r="A2034" i="20"/>
  <c r="B2033" i="20"/>
  <c r="A2033" i="20"/>
  <c r="B2032" i="20"/>
  <c r="A2032" i="20"/>
  <c r="B2031" i="20"/>
  <c r="A2031" i="20"/>
  <c r="B2030" i="20"/>
  <c r="A2030" i="20"/>
  <c r="B2029" i="20"/>
  <c r="A2029" i="20"/>
  <c r="B2028" i="20"/>
  <c r="A2028" i="20"/>
  <c r="B2027" i="20"/>
  <c r="A2027" i="20"/>
  <c r="B2026" i="20"/>
  <c r="A2026" i="20"/>
  <c r="B2025" i="20"/>
  <c r="A2025" i="20"/>
  <c r="B2024" i="20"/>
  <c r="A2024" i="20"/>
  <c r="B2023" i="20"/>
  <c r="A2023" i="20"/>
  <c r="B2022" i="20"/>
  <c r="A2022" i="20"/>
  <c r="B2021" i="20"/>
  <c r="A2021" i="20"/>
  <c r="B2020" i="20"/>
  <c r="A2020" i="20"/>
  <c r="B2019" i="20"/>
  <c r="A2019" i="20"/>
  <c r="B2018" i="20"/>
  <c r="A2018" i="20"/>
  <c r="B2017" i="20"/>
  <c r="A2017" i="20"/>
  <c r="B2016" i="20"/>
  <c r="A2016" i="20"/>
  <c r="B2015" i="20"/>
  <c r="A2015" i="20"/>
  <c r="B2014" i="20"/>
  <c r="A2014" i="20"/>
  <c r="B2013" i="20"/>
  <c r="A2013" i="20"/>
  <c r="B2012" i="20"/>
  <c r="A2012" i="20"/>
  <c r="B2011" i="20"/>
  <c r="A2011" i="20"/>
  <c r="B2010" i="20"/>
  <c r="A2010" i="20"/>
  <c r="B2009" i="20"/>
  <c r="A2009" i="20"/>
  <c r="B2008" i="20"/>
  <c r="A2008" i="20"/>
  <c r="B2007" i="20"/>
  <c r="A2007" i="20"/>
  <c r="B2006" i="20"/>
  <c r="A2006" i="20"/>
  <c r="B2005" i="20"/>
  <c r="A2005" i="20"/>
  <c r="B2004" i="20"/>
  <c r="A2004" i="20"/>
  <c r="B2003" i="20"/>
  <c r="A2003" i="20"/>
  <c r="B2002" i="20"/>
  <c r="A2002" i="20"/>
  <c r="B2001" i="20"/>
  <c r="A2001" i="20"/>
  <c r="B2000" i="20"/>
  <c r="A2000" i="20"/>
  <c r="B1999" i="20"/>
  <c r="A1999" i="20"/>
  <c r="B1998" i="20"/>
  <c r="A1998" i="20"/>
  <c r="B1997" i="20"/>
  <c r="A1997" i="20"/>
  <c r="B1996" i="20"/>
  <c r="A1996" i="20"/>
  <c r="B1995" i="20"/>
  <c r="A1995" i="20"/>
  <c r="B1994" i="20"/>
  <c r="A1994" i="20"/>
  <c r="B1993" i="20"/>
  <c r="A1993" i="20"/>
  <c r="B1992" i="20"/>
  <c r="A1992" i="20"/>
  <c r="B1991" i="20"/>
  <c r="A1991" i="20"/>
  <c r="B1990" i="20"/>
  <c r="A1990" i="20"/>
  <c r="B1989" i="20"/>
  <c r="A1989" i="20"/>
  <c r="B1988" i="20"/>
  <c r="A1988" i="20"/>
  <c r="B1987" i="20"/>
  <c r="A1987" i="20"/>
  <c r="B1986" i="20"/>
  <c r="A1986" i="20"/>
  <c r="B1985" i="20"/>
  <c r="A1985" i="20"/>
  <c r="B1984" i="20"/>
  <c r="A1984" i="20"/>
  <c r="B1983" i="20"/>
  <c r="A1983" i="20"/>
  <c r="B1982" i="20"/>
  <c r="A1982" i="20"/>
  <c r="B1981" i="20"/>
  <c r="A1981" i="20"/>
  <c r="B1980" i="20"/>
  <c r="A1980" i="20"/>
  <c r="B1979" i="20"/>
  <c r="A1979" i="20"/>
  <c r="B1978" i="20"/>
  <c r="A1978" i="20"/>
  <c r="B1977" i="20"/>
  <c r="A1977" i="20"/>
  <c r="B1976" i="20"/>
  <c r="A1976" i="20"/>
  <c r="B1975" i="20"/>
  <c r="A1975" i="20"/>
  <c r="B1974" i="20"/>
  <c r="A1974" i="20"/>
  <c r="B1973" i="20"/>
  <c r="A1973" i="20"/>
  <c r="B1972" i="20"/>
  <c r="A1972" i="20"/>
  <c r="B1971" i="20"/>
  <c r="A1971" i="20"/>
  <c r="B1970" i="20"/>
  <c r="A1970" i="20"/>
  <c r="B1969" i="20"/>
  <c r="A1969" i="20"/>
  <c r="B1968" i="20"/>
  <c r="A1968" i="20"/>
  <c r="B1967" i="20"/>
  <c r="A1967" i="20"/>
  <c r="B1966" i="20"/>
  <c r="A1966" i="20"/>
  <c r="B1965" i="20"/>
  <c r="A1965" i="20"/>
  <c r="B1964" i="20"/>
  <c r="A1964" i="20"/>
  <c r="B1963" i="20"/>
  <c r="A1963" i="20"/>
  <c r="B1962" i="20"/>
  <c r="A1962" i="20"/>
  <c r="B1961" i="20"/>
  <c r="A1961" i="20"/>
  <c r="B1960" i="20"/>
  <c r="A1960" i="20"/>
  <c r="B1959" i="20"/>
  <c r="A1959" i="20"/>
  <c r="B1958" i="20"/>
  <c r="A1958" i="20"/>
  <c r="B1957" i="20"/>
  <c r="A1957" i="20"/>
  <c r="B1956" i="20"/>
  <c r="A1956" i="20"/>
  <c r="B1955" i="20"/>
  <c r="A1955" i="20"/>
  <c r="B1954" i="20"/>
  <c r="A1954" i="20"/>
  <c r="B1953" i="20"/>
  <c r="A1953" i="20"/>
  <c r="B1952" i="20"/>
  <c r="A1952" i="20"/>
  <c r="B1951" i="20"/>
  <c r="A1951" i="20"/>
  <c r="B1950" i="20"/>
  <c r="A1950" i="20"/>
  <c r="B1949" i="20"/>
  <c r="A1949" i="20"/>
  <c r="B1948" i="20"/>
  <c r="A1948" i="20"/>
  <c r="B1947" i="20"/>
  <c r="A1947" i="20"/>
  <c r="B1946" i="20"/>
  <c r="A1946" i="20"/>
  <c r="B1945" i="20"/>
  <c r="A1945" i="20"/>
  <c r="B1944" i="20"/>
  <c r="A1944" i="20"/>
  <c r="B1943" i="20"/>
  <c r="A1943" i="20"/>
  <c r="B1942" i="20"/>
  <c r="A1942" i="20"/>
  <c r="B1941" i="20"/>
  <c r="A1941" i="20"/>
  <c r="B1940" i="20"/>
  <c r="A1940" i="20"/>
  <c r="B1939" i="20"/>
  <c r="A1939" i="20"/>
  <c r="B1938" i="20"/>
  <c r="A1938" i="20"/>
  <c r="B1937" i="20"/>
  <c r="A1937" i="20"/>
  <c r="B1936" i="20"/>
  <c r="A1936" i="20"/>
  <c r="B1935" i="20"/>
  <c r="A1935" i="20"/>
  <c r="B1934" i="20"/>
  <c r="A1934" i="20"/>
  <c r="B1933" i="20"/>
  <c r="A1933" i="20"/>
  <c r="B1932" i="20"/>
  <c r="A1932" i="20"/>
  <c r="B1931" i="20"/>
  <c r="A1931" i="20"/>
  <c r="B1930" i="20"/>
  <c r="A1930" i="20"/>
  <c r="B1929" i="20"/>
  <c r="A1929" i="20"/>
  <c r="B1928" i="20"/>
  <c r="A1928" i="20"/>
  <c r="B1927" i="20"/>
  <c r="A1927" i="20"/>
  <c r="B1926" i="20"/>
  <c r="A1926" i="20"/>
  <c r="B1925" i="20"/>
  <c r="A1925" i="20"/>
  <c r="B1924" i="20"/>
  <c r="A1924" i="20"/>
  <c r="B1923" i="20"/>
  <c r="A1923" i="20"/>
  <c r="B1922" i="20"/>
  <c r="A1922" i="20"/>
  <c r="B1921" i="20"/>
  <c r="A1921" i="20"/>
  <c r="B1920" i="20"/>
  <c r="A1920" i="20"/>
  <c r="B1919" i="20"/>
  <c r="A1919" i="20"/>
  <c r="B1918" i="20"/>
  <c r="A1918" i="20"/>
  <c r="B1917" i="20"/>
  <c r="A1917" i="20"/>
  <c r="B1916" i="20"/>
  <c r="A1916" i="20"/>
  <c r="B1915" i="20"/>
  <c r="A1915" i="20"/>
  <c r="B1914" i="20"/>
  <c r="A1914" i="20"/>
  <c r="B1913" i="20"/>
  <c r="A1913" i="20"/>
  <c r="B1912" i="20"/>
  <c r="A1912" i="20"/>
  <c r="B1911" i="20"/>
  <c r="A1911" i="20"/>
  <c r="B1910" i="20"/>
  <c r="A1910" i="20"/>
  <c r="B1909" i="20"/>
  <c r="A1909" i="20"/>
  <c r="B1908" i="20"/>
  <c r="A1908" i="20"/>
  <c r="B1907" i="20"/>
  <c r="A1907" i="20"/>
  <c r="B1906" i="20"/>
  <c r="A1906" i="20"/>
  <c r="B1905" i="20"/>
  <c r="A1905" i="20"/>
  <c r="B1904" i="20"/>
  <c r="A1904" i="20"/>
  <c r="B1903" i="20"/>
  <c r="A1903" i="20"/>
  <c r="B1902" i="20"/>
  <c r="A1902" i="20"/>
  <c r="B1901" i="20"/>
  <c r="A1901" i="20"/>
  <c r="B1900" i="20"/>
  <c r="A1900" i="20"/>
  <c r="B1899" i="20"/>
  <c r="A1899" i="20"/>
  <c r="B1898" i="20"/>
  <c r="A1898" i="20"/>
  <c r="B1897" i="20"/>
  <c r="A1897" i="20"/>
  <c r="B1896" i="20"/>
  <c r="A1896" i="20"/>
  <c r="B1895" i="20"/>
  <c r="A1895" i="20"/>
  <c r="B1894" i="20"/>
  <c r="A1894" i="20"/>
  <c r="B1893" i="20"/>
  <c r="A1893" i="20"/>
  <c r="B1892" i="20"/>
  <c r="A1892" i="20"/>
  <c r="B1891" i="20"/>
  <c r="A1891" i="20"/>
  <c r="B1890" i="20"/>
  <c r="A1890" i="20"/>
  <c r="B1889" i="20"/>
  <c r="A1889" i="20"/>
  <c r="B1888" i="20"/>
  <c r="A1888" i="20"/>
  <c r="B1887" i="20"/>
  <c r="A1887" i="20"/>
  <c r="B1886" i="20"/>
  <c r="A1886" i="20"/>
  <c r="B1885" i="20"/>
  <c r="A1885" i="20"/>
  <c r="B1884" i="20"/>
  <c r="A1884" i="20"/>
  <c r="B1883" i="20"/>
  <c r="A1883" i="20"/>
  <c r="B1882" i="20"/>
  <c r="A1882" i="20"/>
  <c r="B1881" i="20"/>
  <c r="A1881" i="20"/>
  <c r="B1880" i="20"/>
  <c r="A1880" i="20"/>
  <c r="B1879" i="20"/>
  <c r="A1879" i="20"/>
  <c r="B1878" i="20"/>
  <c r="A1878" i="20"/>
  <c r="B1877" i="20"/>
  <c r="A1877" i="20"/>
  <c r="B1876" i="20"/>
  <c r="A1876" i="20"/>
  <c r="B1875" i="20"/>
  <c r="A1875" i="20"/>
  <c r="B1874" i="20"/>
  <c r="A1874" i="20"/>
  <c r="B1873" i="20"/>
  <c r="A1873" i="20"/>
  <c r="B1872" i="20"/>
  <c r="A1872" i="20"/>
  <c r="B1871" i="20"/>
  <c r="A1871" i="20"/>
  <c r="B1870" i="20"/>
  <c r="A1870" i="20"/>
  <c r="B1869" i="20"/>
  <c r="A1869" i="20"/>
  <c r="B1868" i="20"/>
  <c r="A1868" i="20"/>
  <c r="B1867" i="20"/>
  <c r="A1867" i="20"/>
  <c r="B1866" i="20"/>
  <c r="A1866" i="20"/>
  <c r="B1865" i="20"/>
  <c r="A1865" i="20"/>
  <c r="B1864" i="20"/>
  <c r="A1864" i="20"/>
  <c r="B1863" i="20"/>
  <c r="A1863" i="20"/>
  <c r="B1862" i="20"/>
  <c r="A1862" i="20"/>
  <c r="B1861" i="20"/>
  <c r="A1861" i="20"/>
  <c r="B1860" i="20"/>
  <c r="A1860" i="20"/>
  <c r="B1859" i="20"/>
  <c r="A1859" i="20"/>
  <c r="B1858" i="20"/>
  <c r="A1858" i="20"/>
  <c r="B1857" i="20"/>
  <c r="A1857" i="20"/>
  <c r="B1856" i="20"/>
  <c r="A1856" i="20"/>
  <c r="B1855" i="20"/>
  <c r="A1855" i="20"/>
  <c r="B1854" i="20"/>
  <c r="A1854" i="20"/>
  <c r="B1853" i="20"/>
  <c r="A1853" i="20"/>
  <c r="B1852" i="20"/>
  <c r="A1852" i="20"/>
  <c r="B1851" i="20"/>
  <c r="A1851" i="20"/>
  <c r="B1850" i="20"/>
  <c r="A1850" i="20"/>
  <c r="B1849" i="20"/>
  <c r="A1849" i="20"/>
  <c r="B1848" i="20"/>
  <c r="A1848" i="20"/>
  <c r="B1847" i="20"/>
  <c r="A1847" i="20"/>
  <c r="B1846" i="20"/>
  <c r="A1846" i="20"/>
  <c r="B1845" i="20"/>
  <c r="A1845" i="20"/>
  <c r="B1844" i="20"/>
  <c r="A1844" i="20"/>
  <c r="B1843" i="20"/>
  <c r="A1843" i="20"/>
  <c r="B1842" i="20"/>
  <c r="A1842" i="20"/>
  <c r="B1841" i="20"/>
  <c r="A1841" i="20"/>
  <c r="B1840" i="20"/>
  <c r="A1840" i="20"/>
  <c r="B1839" i="20"/>
  <c r="A1839" i="20"/>
  <c r="B1838" i="20"/>
  <c r="A1838" i="20"/>
  <c r="B1837" i="20"/>
  <c r="A1837" i="20"/>
  <c r="B1836" i="20"/>
  <c r="A1836" i="20"/>
  <c r="B1835" i="20"/>
  <c r="A1835" i="20"/>
  <c r="B1834" i="20"/>
  <c r="A1834" i="20"/>
  <c r="B1833" i="20"/>
  <c r="A1833" i="20"/>
  <c r="B1832" i="20"/>
  <c r="A1832" i="20"/>
  <c r="B1831" i="20"/>
  <c r="A1831" i="20"/>
  <c r="B1830" i="20"/>
  <c r="A1830" i="20"/>
  <c r="B1829" i="20"/>
  <c r="A1829" i="20"/>
  <c r="B1828" i="20"/>
  <c r="A1828" i="20"/>
  <c r="B1827" i="20"/>
  <c r="A1827" i="20"/>
  <c r="B1826" i="20"/>
  <c r="A1826" i="20"/>
  <c r="B1825" i="20"/>
  <c r="A1825" i="20"/>
  <c r="B1824" i="20"/>
  <c r="A1824" i="20"/>
  <c r="B1823" i="20"/>
  <c r="A1823" i="20"/>
  <c r="B1822" i="20"/>
  <c r="A1822" i="20"/>
  <c r="B1821" i="20"/>
  <c r="A1821" i="20"/>
  <c r="B1820" i="20"/>
  <c r="A1820" i="20"/>
  <c r="B1819" i="20"/>
  <c r="A1819" i="20"/>
  <c r="B1818" i="20"/>
  <c r="A1818" i="20"/>
  <c r="B1817" i="20"/>
  <c r="A1817" i="20"/>
  <c r="B1816" i="20"/>
  <c r="A1816" i="20"/>
  <c r="B1815" i="20"/>
  <c r="A1815" i="20"/>
  <c r="B1814" i="20"/>
  <c r="A1814" i="20"/>
  <c r="B1813" i="20"/>
  <c r="A1813" i="20"/>
  <c r="B1812" i="20"/>
  <c r="A1812" i="20"/>
  <c r="B1811" i="20"/>
  <c r="A1811" i="20"/>
  <c r="B1810" i="20"/>
  <c r="A1810" i="20"/>
  <c r="B1809" i="20"/>
  <c r="A1809" i="20"/>
  <c r="B1808" i="20"/>
  <c r="A1808" i="20"/>
  <c r="B1807" i="20"/>
  <c r="A1807" i="20"/>
  <c r="B1806" i="20"/>
  <c r="A1806" i="20"/>
  <c r="B1805" i="20"/>
  <c r="A1805" i="20"/>
  <c r="B1804" i="20"/>
  <c r="A1804" i="20"/>
  <c r="B1803" i="20"/>
  <c r="A1803" i="20"/>
  <c r="B1802" i="20"/>
  <c r="A1802" i="20"/>
  <c r="B1801" i="20"/>
  <c r="A1801" i="20"/>
  <c r="B1800" i="20"/>
  <c r="A1800" i="20"/>
  <c r="B1799" i="20"/>
  <c r="A1799" i="20"/>
  <c r="B1798" i="20"/>
  <c r="A1798" i="20"/>
  <c r="B1797" i="20"/>
  <c r="A1797" i="20"/>
  <c r="B1796" i="20"/>
  <c r="A1796" i="20"/>
  <c r="B1795" i="20"/>
  <c r="A1795" i="20"/>
  <c r="B1794" i="20"/>
  <c r="A1794" i="20"/>
  <c r="B1793" i="20"/>
  <c r="A1793" i="20"/>
  <c r="B1792" i="20"/>
  <c r="A1792" i="20"/>
  <c r="B1791" i="20"/>
  <c r="A1791" i="20"/>
  <c r="B1790" i="20"/>
  <c r="A1790" i="20"/>
  <c r="B1789" i="20"/>
  <c r="A1789" i="20"/>
  <c r="B1788" i="20"/>
  <c r="A1788" i="20"/>
  <c r="B1787" i="20"/>
  <c r="A1787" i="20"/>
  <c r="B1786" i="20"/>
  <c r="A1786" i="20"/>
  <c r="B1785" i="20"/>
  <c r="A1785" i="20"/>
  <c r="B1784" i="20"/>
  <c r="A1784" i="20"/>
  <c r="B1783" i="20"/>
  <c r="A1783" i="20"/>
  <c r="B1782" i="20"/>
  <c r="A1782" i="20"/>
  <c r="B1781" i="20"/>
  <c r="A1781" i="20"/>
  <c r="B1780" i="20"/>
  <c r="A1780" i="20"/>
  <c r="B1779" i="20"/>
  <c r="A1779" i="20"/>
  <c r="B1778" i="20"/>
  <c r="A1778" i="20"/>
  <c r="B1777" i="20"/>
  <c r="A1777" i="20"/>
  <c r="B1776" i="20"/>
  <c r="A1776" i="20"/>
  <c r="B1775" i="20"/>
  <c r="A1775" i="20"/>
  <c r="B1774" i="20"/>
  <c r="A1774" i="20"/>
  <c r="B1773" i="20"/>
  <c r="A1773" i="20"/>
  <c r="B1772" i="20"/>
  <c r="A1772" i="20"/>
  <c r="B1771" i="20"/>
  <c r="A1771" i="20"/>
  <c r="B1770" i="20"/>
  <c r="A1770" i="20"/>
  <c r="B1769" i="20"/>
  <c r="A1769" i="20"/>
  <c r="B1768" i="20"/>
  <c r="A1768" i="20"/>
  <c r="B1767" i="20"/>
  <c r="A1767" i="20"/>
  <c r="B1766" i="20"/>
  <c r="A1766" i="20"/>
  <c r="B1765" i="20"/>
  <c r="A1765" i="20"/>
  <c r="B1764" i="20"/>
  <c r="A1764" i="20"/>
  <c r="B1763" i="20"/>
  <c r="A1763" i="20"/>
  <c r="B1762" i="20"/>
  <c r="A1762" i="20"/>
  <c r="B1761" i="20"/>
  <c r="A1761" i="20"/>
  <c r="B1760" i="20"/>
  <c r="A1760" i="20"/>
  <c r="B1759" i="20"/>
  <c r="A1759" i="20"/>
  <c r="B1758" i="20"/>
  <c r="A1758" i="20"/>
  <c r="B1757" i="20"/>
  <c r="A1757" i="20"/>
  <c r="B1756" i="20"/>
  <c r="A1756" i="20"/>
  <c r="B1755" i="20"/>
  <c r="A1755" i="20"/>
  <c r="B1754" i="20"/>
  <c r="A1754" i="20"/>
  <c r="B1753" i="20"/>
  <c r="A1753" i="20"/>
  <c r="B1752" i="20"/>
  <c r="A1752" i="20"/>
  <c r="B1751" i="20"/>
  <c r="A1751" i="20"/>
  <c r="B1750" i="20"/>
  <c r="A1750" i="20"/>
  <c r="B1749" i="20"/>
  <c r="A1749" i="20"/>
  <c r="B1748" i="20"/>
  <c r="A1748" i="20"/>
  <c r="B1747" i="20"/>
  <c r="A1747" i="20"/>
  <c r="B1746" i="20"/>
  <c r="A1746" i="20"/>
  <c r="B1745" i="20"/>
  <c r="A1745" i="20"/>
  <c r="B1744" i="20"/>
  <c r="A1744" i="20"/>
  <c r="B1743" i="20"/>
  <c r="A1743" i="20"/>
  <c r="B1742" i="20"/>
  <c r="A1742" i="20"/>
  <c r="B1741" i="20"/>
  <c r="A1741" i="20"/>
  <c r="B1740" i="20"/>
  <c r="A1740" i="20"/>
  <c r="B1739" i="20"/>
  <c r="A1739" i="20"/>
  <c r="B1738" i="20"/>
  <c r="A1738" i="20"/>
  <c r="B1737" i="20"/>
  <c r="A1737" i="20"/>
  <c r="B1736" i="20"/>
  <c r="A1736" i="20"/>
  <c r="B1735" i="20"/>
  <c r="A1735" i="20"/>
  <c r="B1734" i="20"/>
  <c r="A1734" i="20"/>
  <c r="B1733" i="20"/>
  <c r="A1733" i="20"/>
  <c r="B1732" i="20"/>
  <c r="A1732" i="20"/>
  <c r="B1731" i="20"/>
  <c r="A1731" i="20"/>
  <c r="B1730" i="20"/>
  <c r="A1730" i="20"/>
  <c r="B1729" i="20"/>
  <c r="A1729" i="20"/>
  <c r="B1728" i="20"/>
  <c r="A1728" i="20"/>
  <c r="B1727" i="20"/>
  <c r="A1727" i="20"/>
  <c r="B1726" i="20"/>
  <c r="A1726" i="20"/>
  <c r="B1725" i="20"/>
  <c r="A1725" i="20"/>
  <c r="B1724" i="20"/>
  <c r="A1724" i="20"/>
  <c r="B1723" i="20"/>
  <c r="A1723" i="20"/>
  <c r="B1722" i="20"/>
  <c r="A1722" i="20"/>
  <c r="B1721" i="20"/>
  <c r="A1721" i="20"/>
  <c r="B1720" i="20"/>
  <c r="A1720" i="20"/>
  <c r="B1719" i="20"/>
  <c r="A1719" i="20"/>
  <c r="B1718" i="20"/>
  <c r="A1718" i="20"/>
  <c r="B1717" i="20"/>
  <c r="A1717" i="20"/>
  <c r="B1716" i="20"/>
  <c r="A1716" i="20"/>
  <c r="B1715" i="20"/>
  <c r="A1715" i="20"/>
  <c r="B1714" i="20"/>
  <c r="A1714" i="20"/>
  <c r="B1713" i="20"/>
  <c r="A1713" i="20"/>
  <c r="B1712" i="20"/>
  <c r="A1712" i="20"/>
  <c r="B1711" i="20"/>
  <c r="A1711" i="20"/>
  <c r="B1710" i="20"/>
  <c r="A1710" i="20"/>
  <c r="B1709" i="20"/>
  <c r="A1709" i="20"/>
  <c r="B1708" i="20"/>
  <c r="A1708" i="20"/>
  <c r="B1707" i="20"/>
  <c r="A1707" i="20"/>
  <c r="B1706" i="20"/>
  <c r="A1706" i="20"/>
  <c r="B1705" i="20"/>
  <c r="A1705" i="20"/>
  <c r="B1704" i="20"/>
  <c r="A1704" i="20"/>
  <c r="B1703" i="20"/>
  <c r="A1703" i="20"/>
  <c r="B1702" i="20"/>
  <c r="A1702" i="20"/>
  <c r="B1701" i="20"/>
  <c r="A1701" i="20"/>
  <c r="B1700" i="20"/>
  <c r="A1700" i="20"/>
  <c r="B1699" i="20"/>
  <c r="A1699" i="20"/>
  <c r="B1698" i="20"/>
  <c r="A1698" i="20"/>
  <c r="B1697" i="20"/>
  <c r="A1697" i="20"/>
  <c r="B1696" i="20"/>
  <c r="A1696" i="20"/>
  <c r="B1695" i="20"/>
  <c r="A1695" i="20"/>
  <c r="B1694" i="20"/>
  <c r="A1694" i="20"/>
  <c r="B1693" i="20"/>
  <c r="A1693" i="20"/>
  <c r="B1692" i="20"/>
  <c r="A1692" i="20"/>
  <c r="B1691" i="20"/>
  <c r="A1691" i="20"/>
  <c r="B1690" i="20"/>
  <c r="A1690" i="20"/>
  <c r="B1689" i="20"/>
  <c r="A1689" i="20"/>
  <c r="B1688" i="20"/>
  <c r="A1688" i="20"/>
  <c r="B1687" i="20"/>
  <c r="A1687" i="20"/>
  <c r="B1686" i="20"/>
  <c r="A1686" i="20"/>
  <c r="B1685" i="20"/>
  <c r="A1685" i="20"/>
  <c r="B1684" i="20"/>
  <c r="A1684" i="20"/>
  <c r="B1683" i="20"/>
  <c r="A1683" i="20"/>
  <c r="B1682" i="20"/>
  <c r="A1682" i="20"/>
  <c r="B1681" i="20"/>
  <c r="A1681" i="20"/>
  <c r="B1680" i="20"/>
  <c r="A1680" i="20"/>
  <c r="B1679" i="20"/>
  <c r="A1679" i="20"/>
  <c r="B1678" i="20"/>
  <c r="A1678" i="20"/>
  <c r="B1677" i="20"/>
  <c r="A1677" i="20"/>
  <c r="B1676" i="20"/>
  <c r="A1676" i="20"/>
  <c r="B1675" i="20"/>
  <c r="A1675" i="20"/>
  <c r="B1674" i="20"/>
  <c r="A1674" i="20"/>
  <c r="B1673" i="20"/>
  <c r="A1673" i="20"/>
  <c r="B1672" i="20"/>
  <c r="A1672" i="20"/>
  <c r="B1671" i="20"/>
  <c r="A1671" i="20"/>
  <c r="B1670" i="20"/>
  <c r="A1670" i="20"/>
  <c r="B1669" i="20"/>
  <c r="A1669" i="20"/>
  <c r="B1668" i="20"/>
  <c r="A1668" i="20"/>
  <c r="B1667" i="20"/>
  <c r="A1667" i="20"/>
  <c r="B1666" i="20"/>
  <c r="A1666" i="20"/>
  <c r="B1665" i="20"/>
  <c r="A1665" i="20"/>
  <c r="B1664" i="20"/>
  <c r="A1664" i="20"/>
  <c r="B1663" i="20"/>
  <c r="A1663" i="20"/>
  <c r="B1662" i="20"/>
  <c r="A1662" i="20"/>
  <c r="B1661" i="20"/>
  <c r="A1661" i="20"/>
  <c r="B1660" i="20"/>
  <c r="A1660" i="20"/>
  <c r="B1659" i="20"/>
  <c r="A1659" i="20"/>
  <c r="B1658" i="20"/>
  <c r="A1658" i="20"/>
  <c r="B1657" i="20"/>
  <c r="A1657" i="20"/>
  <c r="B1656" i="20"/>
  <c r="A1656" i="20"/>
  <c r="B1655" i="20"/>
  <c r="A1655" i="20"/>
  <c r="B1654" i="20"/>
  <c r="A1654" i="20"/>
  <c r="B1653" i="20"/>
  <c r="A1653" i="20"/>
  <c r="B1652" i="20"/>
  <c r="A1652" i="20"/>
  <c r="B1651" i="20"/>
  <c r="A1651" i="20"/>
  <c r="B1650" i="20"/>
  <c r="A1650" i="20"/>
  <c r="B1649" i="20"/>
  <c r="A1649" i="20"/>
  <c r="B1648" i="20"/>
  <c r="A1648" i="20"/>
  <c r="B1647" i="20"/>
  <c r="A1647" i="20"/>
  <c r="B1646" i="20"/>
  <c r="A1646" i="20"/>
  <c r="B1645" i="20"/>
  <c r="A1645" i="20"/>
  <c r="B1644" i="20"/>
  <c r="A1644" i="20"/>
  <c r="B1643" i="20"/>
  <c r="A1643" i="20"/>
  <c r="B1642" i="20"/>
  <c r="A1642" i="20"/>
  <c r="B1641" i="20"/>
  <c r="A1641" i="20"/>
  <c r="B1640" i="20"/>
  <c r="A1640" i="20"/>
  <c r="B1639" i="20"/>
  <c r="A1639" i="20"/>
  <c r="B1638" i="20"/>
  <c r="A1638" i="20"/>
  <c r="B1637" i="20"/>
  <c r="A1637" i="20"/>
  <c r="B1636" i="20"/>
  <c r="A1636" i="20"/>
  <c r="B1635" i="20"/>
  <c r="A1635" i="20"/>
  <c r="B1634" i="20"/>
  <c r="A1634" i="20"/>
  <c r="B1633" i="20"/>
  <c r="A1633" i="20"/>
  <c r="B1632" i="20"/>
  <c r="A1632" i="20"/>
  <c r="B1631" i="20"/>
  <c r="A1631" i="20"/>
  <c r="B1630" i="20"/>
  <c r="A1630" i="20"/>
  <c r="B1629" i="20"/>
  <c r="A1629" i="20"/>
  <c r="B1628" i="20"/>
  <c r="A1628" i="20"/>
  <c r="B1627" i="20"/>
  <c r="A1627" i="20"/>
  <c r="B1626" i="20"/>
  <c r="A1626" i="20"/>
  <c r="B1625" i="20"/>
  <c r="A1625" i="20"/>
  <c r="B1624" i="20"/>
  <c r="A1624" i="20"/>
  <c r="B1623" i="20"/>
  <c r="A1623" i="20"/>
  <c r="B1622" i="20"/>
  <c r="A1622" i="20"/>
  <c r="B1621" i="20"/>
  <c r="A1621" i="20"/>
  <c r="B1620" i="20"/>
  <c r="A1620" i="20"/>
  <c r="B1619" i="20"/>
  <c r="A1619" i="20"/>
  <c r="B1618" i="20"/>
  <c r="A1618" i="20"/>
  <c r="B1617" i="20"/>
  <c r="A1617" i="20"/>
  <c r="B1616" i="20"/>
  <c r="A1616" i="20"/>
  <c r="B1615" i="20"/>
  <c r="A1615" i="20"/>
  <c r="B1614" i="20"/>
  <c r="A1614" i="20"/>
  <c r="B1613" i="20"/>
  <c r="A1613" i="20"/>
  <c r="B1612" i="20"/>
  <c r="A1612" i="20"/>
  <c r="B1611" i="20"/>
  <c r="A1611" i="20"/>
  <c r="B1610" i="20"/>
  <c r="A1610" i="20"/>
  <c r="B1609" i="20"/>
  <c r="A1609" i="20"/>
  <c r="B1608" i="20"/>
  <c r="A1608" i="20"/>
  <c r="B1607" i="20"/>
  <c r="A1607" i="20"/>
  <c r="B1606" i="20"/>
  <c r="A1606" i="20"/>
  <c r="B1605" i="20"/>
  <c r="A1605" i="20"/>
  <c r="B1604" i="20"/>
  <c r="A1604" i="20"/>
  <c r="B1603" i="20"/>
  <c r="A1603" i="20"/>
  <c r="B1602" i="20"/>
  <c r="A1602" i="20"/>
  <c r="B1601" i="20"/>
  <c r="A1601" i="20"/>
  <c r="B1600" i="20"/>
  <c r="A1600" i="20"/>
  <c r="B1599" i="20"/>
  <c r="A1599" i="20"/>
  <c r="B1598" i="20"/>
  <c r="A1598" i="20"/>
  <c r="B1597" i="20"/>
  <c r="A1597" i="20"/>
  <c r="B1596" i="20"/>
  <c r="A1596" i="20"/>
  <c r="B1595" i="20"/>
  <c r="A1595" i="20"/>
  <c r="B1594" i="20"/>
  <c r="A1594" i="20"/>
  <c r="B1593" i="20"/>
  <c r="A1593" i="20"/>
  <c r="B1592" i="20"/>
  <c r="A1592" i="20"/>
  <c r="B1591" i="20"/>
  <c r="A1591" i="20"/>
  <c r="B1590" i="20"/>
  <c r="A1590" i="20"/>
  <c r="B1589" i="20"/>
  <c r="A1589" i="20"/>
  <c r="B1588" i="20"/>
  <c r="A1588" i="20"/>
  <c r="B1587" i="20"/>
  <c r="A1587" i="20"/>
  <c r="B1586" i="20"/>
  <c r="A1586" i="20"/>
  <c r="B1585" i="20"/>
  <c r="A1585" i="20"/>
  <c r="B1584" i="20"/>
  <c r="A1584" i="20"/>
  <c r="B1583" i="20"/>
  <c r="A1583" i="20"/>
  <c r="B1582" i="20"/>
  <c r="A1582" i="20"/>
  <c r="B1581" i="20"/>
  <c r="A1581" i="20"/>
  <c r="B1580" i="20"/>
  <c r="A1580" i="20"/>
  <c r="B1579" i="20"/>
  <c r="A1579" i="20"/>
  <c r="B1578" i="20"/>
  <c r="A1578" i="20"/>
  <c r="B1577" i="20"/>
  <c r="A1577" i="20"/>
  <c r="B1576" i="20"/>
  <c r="A1576" i="20"/>
  <c r="B1575" i="20"/>
  <c r="A1575" i="20"/>
  <c r="B1574" i="20"/>
  <c r="A1574" i="20"/>
  <c r="B1573" i="20"/>
  <c r="A1573" i="20"/>
  <c r="B1572" i="20"/>
  <c r="A1572" i="20"/>
  <c r="B1571" i="20"/>
  <c r="A1571" i="20"/>
  <c r="B1570" i="20"/>
  <c r="A1570" i="20"/>
  <c r="B1569" i="20"/>
  <c r="A1569" i="20"/>
  <c r="B1568" i="20"/>
  <c r="A1568" i="20"/>
  <c r="B1567" i="20"/>
  <c r="A1567" i="20"/>
  <c r="B1566" i="20"/>
  <c r="A1566" i="20"/>
  <c r="B1565" i="20"/>
  <c r="A1565" i="20"/>
  <c r="B1564" i="20"/>
  <c r="A1564" i="20"/>
  <c r="B1563" i="20"/>
  <c r="A1563" i="20"/>
  <c r="B1562" i="20"/>
  <c r="A1562" i="20"/>
  <c r="B1561" i="20"/>
  <c r="A1561" i="20"/>
  <c r="B1560" i="20"/>
  <c r="A1560" i="20"/>
  <c r="B1559" i="20"/>
  <c r="A1559" i="20"/>
  <c r="B1558" i="20"/>
  <c r="A1558" i="20"/>
  <c r="B1557" i="20"/>
  <c r="A1557" i="20"/>
  <c r="B1556" i="20"/>
  <c r="A1556" i="20"/>
  <c r="B1555" i="20"/>
  <c r="A1555" i="20"/>
  <c r="B1554" i="20"/>
  <c r="A1554" i="20"/>
  <c r="B1553" i="20"/>
  <c r="A1553" i="20"/>
  <c r="B1552" i="20"/>
  <c r="A1552" i="20"/>
  <c r="B1551" i="20"/>
  <c r="A1551" i="20"/>
  <c r="B1550" i="20"/>
  <c r="A1550" i="20"/>
  <c r="B1549" i="20"/>
  <c r="A1549" i="20"/>
  <c r="B1548" i="20"/>
  <c r="A1548" i="20"/>
  <c r="B1547" i="20"/>
  <c r="A1547" i="20"/>
  <c r="B1546" i="20"/>
  <c r="A1546" i="20"/>
  <c r="B1545" i="20"/>
  <c r="A1545" i="20"/>
  <c r="B1544" i="20"/>
  <c r="A1544" i="20"/>
  <c r="B1543" i="20"/>
  <c r="A1543" i="20"/>
  <c r="B1542" i="20"/>
  <c r="A1542" i="20"/>
  <c r="B1541" i="20"/>
  <c r="A1541" i="20"/>
  <c r="B1540" i="20"/>
  <c r="A1540" i="20"/>
  <c r="B1539" i="20"/>
  <c r="A1539" i="20"/>
  <c r="B1538" i="20"/>
  <c r="A1538" i="20"/>
  <c r="B1537" i="20"/>
  <c r="A1537" i="20"/>
  <c r="B1536" i="20"/>
  <c r="A1536" i="20"/>
  <c r="B1535" i="20"/>
  <c r="A1535" i="20"/>
  <c r="B1534" i="20"/>
  <c r="A1534" i="20"/>
  <c r="B1533" i="20"/>
  <c r="A1533" i="20"/>
  <c r="B1532" i="20"/>
  <c r="A1532" i="20"/>
  <c r="B1531" i="20"/>
  <c r="A1531" i="20"/>
  <c r="B1530" i="20"/>
  <c r="A1530" i="20"/>
  <c r="B1529" i="20"/>
  <c r="A1529" i="20"/>
  <c r="B1528" i="20"/>
  <c r="A1528" i="20"/>
  <c r="B1527" i="20"/>
  <c r="A1527" i="20"/>
  <c r="B1526" i="20"/>
  <c r="A1526" i="20"/>
  <c r="B1525" i="20"/>
  <c r="A1525" i="20"/>
  <c r="B1524" i="20"/>
  <c r="A1524" i="20"/>
  <c r="B1523" i="20"/>
  <c r="A1523" i="20"/>
  <c r="B1522" i="20"/>
  <c r="A1522" i="20"/>
  <c r="B1521" i="20"/>
  <c r="A1521" i="20"/>
  <c r="B1520" i="20"/>
  <c r="A1520" i="20"/>
  <c r="B1519" i="20"/>
  <c r="A1519" i="20"/>
  <c r="B1518" i="20"/>
  <c r="A1518" i="20"/>
  <c r="B1517" i="20"/>
  <c r="A1517" i="20"/>
  <c r="B1516" i="20"/>
  <c r="A1516" i="20"/>
  <c r="B1515" i="20"/>
  <c r="A1515" i="20"/>
  <c r="B1514" i="20"/>
  <c r="A1514" i="20"/>
  <c r="B1513" i="20"/>
  <c r="A1513" i="20"/>
  <c r="B1512" i="20"/>
  <c r="A1512" i="20"/>
  <c r="B1511" i="20"/>
  <c r="A1511" i="20"/>
  <c r="B1510" i="20"/>
  <c r="A1510" i="20"/>
  <c r="B1509" i="20"/>
  <c r="A1509" i="20"/>
  <c r="B1508" i="20"/>
  <c r="A1508" i="20"/>
  <c r="B1507" i="20"/>
  <c r="A1507" i="20"/>
  <c r="B1506" i="20"/>
  <c r="A1506" i="20"/>
  <c r="B1505" i="20"/>
  <c r="A1505" i="20"/>
  <c r="B1504" i="20"/>
  <c r="A1504" i="20"/>
  <c r="B1503" i="20"/>
  <c r="A1503" i="20"/>
  <c r="B1502" i="20"/>
  <c r="A1502" i="20"/>
  <c r="B1501" i="20"/>
  <c r="A1501" i="20"/>
  <c r="B1500" i="20"/>
  <c r="A1500" i="20"/>
  <c r="B1499" i="20"/>
  <c r="A1499" i="20"/>
  <c r="B1498" i="20"/>
  <c r="A1498" i="20"/>
  <c r="B1497" i="20"/>
  <c r="A1497" i="20"/>
  <c r="B1496" i="20"/>
  <c r="A1496" i="20"/>
  <c r="B1495" i="20"/>
  <c r="A1495" i="20"/>
  <c r="B1494" i="20"/>
  <c r="A1494" i="20"/>
  <c r="B1493" i="20"/>
  <c r="A1493" i="20"/>
  <c r="B1492" i="20"/>
  <c r="A1492" i="20"/>
  <c r="B1491" i="20"/>
  <c r="A1491" i="20"/>
  <c r="B1490" i="20"/>
  <c r="A1490" i="20"/>
  <c r="B1489" i="20"/>
  <c r="A1489" i="20"/>
  <c r="B1488" i="20"/>
  <c r="A1488" i="20"/>
  <c r="B1487" i="20"/>
  <c r="A1487" i="20"/>
  <c r="B1486" i="20"/>
  <c r="A1486" i="20"/>
  <c r="B1485" i="20"/>
  <c r="A1485" i="20"/>
  <c r="B1484" i="20"/>
  <c r="A1484" i="20"/>
  <c r="B1483" i="20"/>
  <c r="A1483" i="20"/>
  <c r="B1482" i="20"/>
  <c r="A1482" i="20"/>
  <c r="B1481" i="20"/>
  <c r="A1481" i="20"/>
  <c r="B1480" i="20"/>
  <c r="A1480" i="20"/>
  <c r="B1479" i="20"/>
  <c r="A1479" i="20"/>
  <c r="B1478" i="20"/>
  <c r="A1478" i="20"/>
  <c r="B1477" i="20"/>
  <c r="A1477" i="20"/>
  <c r="B1476" i="20"/>
  <c r="A1476" i="20"/>
  <c r="B1475" i="20"/>
  <c r="A1475" i="20"/>
  <c r="B1474" i="20"/>
  <c r="A1474" i="20"/>
  <c r="B1473" i="20"/>
  <c r="A1473" i="20"/>
  <c r="B1472" i="20"/>
  <c r="A1472" i="20"/>
  <c r="B1471" i="20"/>
  <c r="A1471" i="20"/>
  <c r="B1470" i="20"/>
  <c r="A1470" i="20"/>
  <c r="B1469" i="20"/>
  <c r="A1469" i="20"/>
  <c r="B1468" i="20"/>
  <c r="A1468" i="20"/>
  <c r="B1467" i="20"/>
  <c r="A1467" i="20"/>
  <c r="B1466" i="20"/>
  <c r="A1466" i="20"/>
  <c r="B1465" i="20"/>
  <c r="A1465" i="20"/>
  <c r="B1464" i="20"/>
  <c r="A1464" i="20"/>
  <c r="B1463" i="20"/>
  <c r="A1463" i="20"/>
  <c r="B1462" i="20"/>
  <c r="A1462" i="20"/>
  <c r="B1461" i="20"/>
  <c r="A1461" i="20"/>
  <c r="B1460" i="20"/>
  <c r="A1460" i="20"/>
  <c r="B1459" i="20"/>
  <c r="A1459" i="20"/>
  <c r="B1458" i="20"/>
  <c r="A1458" i="20"/>
  <c r="B1457" i="20"/>
  <c r="A1457" i="20"/>
  <c r="B1456" i="20"/>
  <c r="A1456" i="20"/>
  <c r="B1455" i="20"/>
  <c r="A1455" i="20"/>
  <c r="B1454" i="20"/>
  <c r="A1454" i="20"/>
  <c r="B1453" i="20"/>
  <c r="A1453" i="20"/>
  <c r="B1452" i="20"/>
  <c r="A1452" i="20"/>
  <c r="B1451" i="20"/>
  <c r="A1451" i="20"/>
  <c r="B1450" i="20"/>
  <c r="A1450" i="20"/>
  <c r="B1449" i="20"/>
  <c r="A1449" i="20"/>
  <c r="B1448" i="20"/>
  <c r="A1448" i="20"/>
  <c r="B1447" i="20"/>
  <c r="A1447" i="20"/>
  <c r="B1446" i="20"/>
  <c r="A1446" i="20"/>
  <c r="B1445" i="20"/>
  <c r="A1445" i="20"/>
  <c r="B1444" i="20"/>
  <c r="A1444" i="20"/>
  <c r="B1443" i="20"/>
  <c r="A1443" i="20"/>
  <c r="B1442" i="20"/>
  <c r="A1442" i="20"/>
  <c r="B1441" i="20"/>
  <c r="A1441" i="20"/>
  <c r="B1440" i="20"/>
  <c r="A1440" i="20"/>
  <c r="B1439" i="20"/>
  <c r="A1439" i="20"/>
  <c r="B1438" i="20"/>
  <c r="A1438" i="20"/>
  <c r="B1437" i="20"/>
  <c r="A1437" i="20"/>
  <c r="B1436" i="20"/>
  <c r="A1436" i="20"/>
  <c r="B1435" i="20"/>
  <c r="A1435" i="20"/>
  <c r="B1434" i="20"/>
  <c r="A1434" i="20"/>
  <c r="B1433" i="20"/>
  <c r="A1433" i="20"/>
  <c r="B1432" i="20"/>
  <c r="A1432" i="20"/>
  <c r="B1431" i="20"/>
  <c r="A1431" i="20"/>
  <c r="B1430" i="20"/>
  <c r="A1430" i="20"/>
  <c r="B1429" i="20"/>
  <c r="A1429" i="20"/>
  <c r="B1428" i="20"/>
  <c r="A1428" i="20"/>
  <c r="B1427" i="20"/>
  <c r="A1427" i="20"/>
  <c r="B1426" i="20"/>
  <c r="A1426" i="20"/>
  <c r="B1425" i="20"/>
  <c r="A1425" i="20"/>
  <c r="B1424" i="20"/>
  <c r="A1424" i="20"/>
  <c r="B1423" i="20"/>
  <c r="A1423" i="20"/>
  <c r="B1422" i="20"/>
  <c r="A1422" i="20"/>
  <c r="B1421" i="20"/>
  <c r="A1421" i="20"/>
  <c r="B1420" i="20"/>
  <c r="A1420" i="20"/>
  <c r="B1419" i="20"/>
  <c r="A1419" i="20"/>
  <c r="B1418" i="20"/>
  <c r="A1418" i="20"/>
  <c r="B1417" i="20"/>
  <c r="A1417" i="20"/>
  <c r="B1416" i="20"/>
  <c r="A1416" i="20"/>
  <c r="B1415" i="20"/>
  <c r="A1415" i="20"/>
  <c r="B1414" i="20"/>
  <c r="A1414" i="20"/>
  <c r="B1413" i="20"/>
  <c r="A1413" i="20"/>
  <c r="B1412" i="20"/>
  <c r="A1412" i="20"/>
  <c r="B1411" i="20"/>
  <c r="A1411" i="20"/>
  <c r="B1410" i="20"/>
  <c r="A1410" i="20"/>
  <c r="B1409" i="20"/>
  <c r="A1409" i="20"/>
  <c r="B1408" i="20"/>
  <c r="A1408" i="20"/>
  <c r="B1407" i="20"/>
  <c r="A1407" i="20"/>
  <c r="B1406" i="20"/>
  <c r="A1406" i="20"/>
  <c r="B1405" i="20"/>
  <c r="A1405" i="20"/>
  <c r="B1404" i="20"/>
  <c r="A1404" i="20"/>
  <c r="B1403" i="20"/>
  <c r="A1403" i="20"/>
  <c r="B1402" i="20"/>
  <c r="A1402" i="20"/>
  <c r="B1401" i="20"/>
  <c r="A1401" i="20"/>
  <c r="B1400" i="20"/>
  <c r="A1400" i="20"/>
  <c r="B1399" i="20"/>
  <c r="A1399" i="20"/>
  <c r="B1398" i="20"/>
  <c r="A1398" i="20"/>
  <c r="B1397" i="20"/>
  <c r="A1397" i="20"/>
  <c r="B1396" i="20"/>
  <c r="A1396" i="20"/>
  <c r="B1395" i="20"/>
  <c r="A1395" i="20"/>
  <c r="B1394" i="20"/>
  <c r="A1394" i="20"/>
  <c r="B1393" i="20"/>
  <c r="A1393" i="20"/>
  <c r="B1392" i="20"/>
  <c r="A1392" i="20"/>
  <c r="B1391" i="20"/>
  <c r="A1391" i="20"/>
  <c r="B1390" i="20"/>
  <c r="A1390" i="20"/>
  <c r="B1389" i="20"/>
  <c r="A1389" i="20"/>
  <c r="B1388" i="20"/>
  <c r="A1388" i="20"/>
  <c r="B1387" i="20"/>
  <c r="A1387" i="20"/>
  <c r="B1386" i="20"/>
  <c r="A1386" i="20"/>
  <c r="B1385" i="20"/>
  <c r="A1385" i="20"/>
  <c r="B1384" i="20"/>
  <c r="A1384" i="20"/>
  <c r="B1383" i="20"/>
  <c r="A1383" i="20"/>
  <c r="B1382" i="20"/>
  <c r="A1382" i="20"/>
  <c r="B1381" i="20"/>
  <c r="A1381" i="20"/>
  <c r="B1380" i="20"/>
  <c r="A1380" i="20"/>
  <c r="B1379" i="20"/>
  <c r="A1379" i="20"/>
  <c r="B1378" i="20"/>
  <c r="A1378" i="20"/>
  <c r="B1377" i="20"/>
  <c r="A1377" i="20"/>
  <c r="B1376" i="20"/>
  <c r="A1376" i="20"/>
  <c r="B1375" i="20"/>
  <c r="A1375" i="20"/>
  <c r="B1374" i="20"/>
  <c r="A1374" i="20"/>
  <c r="B1373" i="20"/>
  <c r="A1373" i="20"/>
  <c r="B1372" i="20"/>
  <c r="A1372" i="20"/>
  <c r="B1371" i="20"/>
  <c r="A1371" i="20"/>
  <c r="B1370" i="20"/>
  <c r="A1370" i="20"/>
  <c r="B1369" i="20"/>
  <c r="A1369" i="20"/>
  <c r="B1368" i="20"/>
  <c r="A1368" i="20"/>
  <c r="B1367" i="20"/>
  <c r="A1367" i="20"/>
  <c r="B1366" i="20"/>
  <c r="A1366" i="20"/>
  <c r="B1365" i="20"/>
  <c r="A1365" i="20"/>
  <c r="B1364" i="20"/>
  <c r="A1364" i="20"/>
  <c r="B1363" i="20"/>
  <c r="A1363" i="20"/>
  <c r="B1362" i="20"/>
  <c r="A1362" i="20"/>
  <c r="B1361" i="20"/>
  <c r="A1361" i="20"/>
  <c r="B1360" i="20"/>
  <c r="A1360" i="20"/>
  <c r="B1359" i="20"/>
  <c r="A1359" i="20"/>
  <c r="B1358" i="20"/>
  <c r="A1358" i="20"/>
  <c r="B1357" i="20"/>
  <c r="A1357" i="20"/>
  <c r="B1356" i="20"/>
  <c r="A1356" i="20"/>
  <c r="B1355" i="20"/>
  <c r="A1355" i="20"/>
  <c r="B1354" i="20"/>
  <c r="A1354" i="20"/>
  <c r="B1353" i="20"/>
  <c r="A1353" i="20"/>
  <c r="B1352" i="20"/>
  <c r="A1352" i="20"/>
  <c r="B1351" i="20"/>
  <c r="A1351" i="20"/>
  <c r="B1350" i="20"/>
  <c r="A1350" i="20"/>
  <c r="B1349" i="20"/>
  <c r="A1349" i="20"/>
  <c r="B1348" i="20"/>
  <c r="A1348" i="20"/>
  <c r="B1347" i="20"/>
  <c r="A1347" i="20"/>
  <c r="B1346" i="20"/>
  <c r="A1346" i="20"/>
  <c r="B1345" i="20"/>
  <c r="A1345" i="20"/>
  <c r="B1344" i="20"/>
  <c r="A1344" i="20"/>
  <c r="B1343" i="20"/>
  <c r="A1343" i="20"/>
  <c r="B1342" i="20"/>
  <c r="A1342" i="20"/>
  <c r="B1341" i="20"/>
  <c r="A1341" i="20"/>
  <c r="B1340" i="20"/>
  <c r="A1340" i="20"/>
  <c r="B1339" i="20"/>
  <c r="A1339" i="20"/>
  <c r="B1338" i="20"/>
  <c r="A1338" i="20"/>
  <c r="B1337" i="20"/>
  <c r="A1337" i="20"/>
  <c r="B1336" i="20"/>
  <c r="A1336" i="20"/>
  <c r="B1335" i="20"/>
  <c r="A1335" i="20"/>
  <c r="B1334" i="20"/>
  <c r="A1334" i="20"/>
  <c r="B1333" i="20"/>
  <c r="A1333" i="20"/>
  <c r="B1332" i="20"/>
  <c r="A1332" i="20"/>
  <c r="B1331" i="20"/>
  <c r="A1331" i="20"/>
  <c r="B1330" i="20"/>
  <c r="A1330" i="20"/>
  <c r="B1329" i="20"/>
  <c r="A1329" i="20"/>
  <c r="B1328" i="20"/>
  <c r="A1328" i="20"/>
  <c r="B1327" i="20"/>
  <c r="A1327" i="20"/>
  <c r="B1326" i="20"/>
  <c r="A1326" i="20"/>
  <c r="B1325" i="20"/>
  <c r="A1325" i="20"/>
  <c r="B1324" i="20"/>
  <c r="A1324" i="20"/>
  <c r="B1323" i="20"/>
  <c r="A1323" i="20"/>
  <c r="B1322" i="20"/>
  <c r="A1322" i="20"/>
  <c r="B1321" i="20"/>
  <c r="A1321" i="20"/>
  <c r="B1320" i="20"/>
  <c r="A1320" i="20"/>
  <c r="B1319" i="20"/>
  <c r="A1319" i="20"/>
  <c r="B1318" i="20"/>
  <c r="A1318" i="20"/>
  <c r="B1317" i="20"/>
  <c r="A1317" i="20"/>
  <c r="B1316" i="20"/>
  <c r="A1316" i="20"/>
  <c r="B1315" i="20"/>
  <c r="A1315" i="20"/>
  <c r="B1314" i="20"/>
  <c r="A1314" i="20"/>
  <c r="B1313" i="20"/>
  <c r="A1313" i="20"/>
  <c r="B1312" i="20"/>
  <c r="A1312" i="20"/>
  <c r="B1311" i="20"/>
  <c r="A1311" i="20"/>
  <c r="B1310" i="20"/>
  <c r="A1310" i="20"/>
  <c r="B1309" i="20"/>
  <c r="A1309" i="20"/>
  <c r="B1308" i="20"/>
  <c r="A1308" i="20"/>
  <c r="B1307" i="20"/>
  <c r="A1307" i="20"/>
  <c r="B1306" i="20"/>
  <c r="A1306" i="20"/>
  <c r="B1305" i="20"/>
  <c r="A1305" i="20"/>
  <c r="B1304" i="20"/>
  <c r="A1304" i="20"/>
  <c r="B1303" i="20"/>
  <c r="A1303" i="20"/>
  <c r="B1302" i="20"/>
  <c r="A1302" i="20"/>
  <c r="B1301" i="20"/>
  <c r="A1301" i="20"/>
  <c r="B1300" i="20"/>
  <c r="A1300" i="20"/>
  <c r="B1299" i="20"/>
  <c r="A1299" i="20"/>
  <c r="B1298" i="20"/>
  <c r="A1298" i="20"/>
  <c r="B1297" i="20"/>
  <c r="A1297" i="20"/>
  <c r="B1296" i="20"/>
  <c r="A1296" i="20"/>
  <c r="B1295" i="20"/>
  <c r="A1295" i="20"/>
  <c r="B1294" i="20"/>
  <c r="A1294" i="20"/>
  <c r="B1293" i="20"/>
  <c r="A1293" i="20"/>
  <c r="B1292" i="20"/>
  <c r="A1292" i="20"/>
  <c r="B1291" i="20"/>
  <c r="A1291" i="20"/>
  <c r="B1290" i="20"/>
  <c r="A1290" i="20"/>
  <c r="B1289" i="20"/>
  <c r="A1289" i="20"/>
  <c r="B1288" i="20"/>
  <c r="A1288" i="20"/>
  <c r="B1287" i="20"/>
  <c r="A1287" i="20"/>
  <c r="B1286" i="20"/>
  <c r="A1286" i="20"/>
  <c r="B1285" i="20"/>
  <c r="A1285" i="20"/>
  <c r="B1284" i="20"/>
  <c r="A1284" i="20"/>
  <c r="B1283" i="20"/>
  <c r="A1283" i="20"/>
  <c r="B1282" i="20"/>
  <c r="A1282" i="20"/>
  <c r="B1281" i="20"/>
  <c r="A1281" i="20"/>
  <c r="B1280" i="20"/>
  <c r="A1280" i="20"/>
  <c r="B1279" i="20"/>
  <c r="A1279" i="20"/>
  <c r="B1278" i="20"/>
  <c r="A1278" i="20"/>
  <c r="B1277" i="20"/>
  <c r="A1277" i="20"/>
  <c r="B1276" i="20"/>
  <c r="A1276" i="20"/>
  <c r="B1275" i="20"/>
  <c r="A1275" i="20"/>
  <c r="B1274" i="20"/>
  <c r="A1274" i="20"/>
  <c r="B1273" i="20"/>
  <c r="A1273" i="20"/>
  <c r="B1272" i="20"/>
  <c r="A1272" i="20"/>
  <c r="B1271" i="20"/>
  <c r="A1271" i="20"/>
  <c r="B1270" i="20"/>
  <c r="A1270" i="20"/>
  <c r="B1269" i="20"/>
  <c r="A1269" i="20"/>
  <c r="B1268" i="20"/>
  <c r="A1268" i="20"/>
  <c r="B1267" i="20"/>
  <c r="A1267" i="20"/>
  <c r="B1266" i="20"/>
  <c r="A1266" i="20"/>
  <c r="B1265" i="20"/>
  <c r="A1265" i="20"/>
  <c r="B1264" i="20"/>
  <c r="A1264" i="20"/>
  <c r="B1263" i="20"/>
  <c r="A1263" i="20"/>
  <c r="B1262" i="20"/>
  <c r="A1262" i="20"/>
  <c r="B1261" i="20"/>
  <c r="A1261" i="20"/>
  <c r="B1260" i="20"/>
  <c r="A1260" i="20"/>
  <c r="B1259" i="20"/>
  <c r="A1259" i="20"/>
  <c r="B1258" i="20"/>
  <c r="A1258" i="20"/>
  <c r="B1257" i="20"/>
  <c r="A1257" i="20"/>
  <c r="B1256" i="20"/>
  <c r="A1256" i="20"/>
  <c r="B1255" i="20"/>
  <c r="A1255" i="20"/>
  <c r="B1254" i="20"/>
  <c r="A1254" i="20"/>
  <c r="B1253" i="20"/>
  <c r="A1253" i="20"/>
  <c r="B1252" i="20"/>
  <c r="A1252" i="20"/>
  <c r="B1251" i="20"/>
  <c r="A1251" i="20"/>
  <c r="B1250" i="20"/>
  <c r="A1250" i="20"/>
  <c r="B1249" i="20"/>
  <c r="A1249" i="20"/>
  <c r="B1248" i="20"/>
  <c r="A1248" i="20"/>
  <c r="B1247" i="20"/>
  <c r="A1247" i="20"/>
  <c r="B1246" i="20"/>
  <c r="A1246" i="20"/>
  <c r="B1245" i="20"/>
  <c r="A1245" i="20"/>
  <c r="B1244" i="20"/>
  <c r="A1244" i="20"/>
  <c r="B1243" i="20"/>
  <c r="A1243" i="20"/>
  <c r="B1242" i="20"/>
  <c r="A1242" i="20"/>
  <c r="B1241" i="20"/>
  <c r="A1241" i="20"/>
  <c r="B1240" i="20"/>
  <c r="A1240" i="20"/>
  <c r="B1239" i="20"/>
  <c r="A1239" i="20"/>
  <c r="B1238" i="20"/>
  <c r="A1238" i="20"/>
  <c r="B1237" i="20"/>
  <c r="A1237" i="20"/>
  <c r="B1236" i="20"/>
  <c r="A1236" i="20"/>
  <c r="B1235" i="20"/>
  <c r="A1235" i="20"/>
  <c r="B1234" i="20"/>
  <c r="A1234" i="20"/>
  <c r="B1233" i="20"/>
  <c r="A1233" i="20"/>
  <c r="B1232" i="20"/>
  <c r="A1232" i="20"/>
  <c r="B1231" i="20"/>
  <c r="A1231" i="20"/>
  <c r="B1230" i="20"/>
  <c r="A1230" i="20"/>
  <c r="B1229" i="20"/>
  <c r="A1229" i="20"/>
  <c r="B1228" i="20"/>
  <c r="A1228" i="20"/>
  <c r="B1227" i="20"/>
  <c r="A1227" i="20"/>
  <c r="B1226" i="20"/>
  <c r="A1226" i="20"/>
  <c r="B1225" i="20"/>
  <c r="A1225" i="20"/>
  <c r="B1224" i="20"/>
  <c r="A1224" i="20"/>
  <c r="B1223" i="20"/>
  <c r="A1223" i="20"/>
  <c r="B1222" i="20"/>
  <c r="A1222" i="20"/>
  <c r="B1221" i="20"/>
  <c r="A1221" i="20"/>
  <c r="B1220" i="20"/>
  <c r="A1220" i="20"/>
  <c r="B1219" i="20"/>
  <c r="A1219" i="20"/>
  <c r="B1218" i="20"/>
  <c r="A1218" i="20"/>
  <c r="B1217" i="20"/>
  <c r="A1217" i="20"/>
  <c r="B1216" i="20"/>
  <c r="A1216" i="20"/>
  <c r="B1215" i="20"/>
  <c r="A1215" i="20"/>
  <c r="B1214" i="20"/>
  <c r="A1214" i="20"/>
  <c r="B1213" i="20"/>
  <c r="A1213" i="20"/>
  <c r="B1212" i="20"/>
  <c r="A1212" i="20"/>
  <c r="B1211" i="20"/>
  <c r="A1211" i="20"/>
  <c r="B1210" i="20"/>
  <c r="A1210" i="20"/>
  <c r="B1209" i="20"/>
  <c r="A1209" i="20"/>
  <c r="B1208" i="20"/>
  <c r="A1208" i="20"/>
  <c r="B1207" i="20"/>
  <c r="A1207" i="20"/>
  <c r="B1206" i="20"/>
  <c r="A1206" i="20"/>
  <c r="B1205" i="20"/>
  <c r="A1205" i="20"/>
  <c r="B1204" i="20"/>
  <c r="A1204" i="20"/>
  <c r="B1203" i="20"/>
  <c r="A1203" i="20"/>
  <c r="B1202" i="20"/>
  <c r="A1202" i="20"/>
  <c r="B1201" i="20"/>
  <c r="A1201" i="20"/>
  <c r="B1200" i="20"/>
  <c r="A1200" i="20"/>
  <c r="B1199" i="20"/>
  <c r="A1199" i="20"/>
  <c r="B1198" i="20"/>
  <c r="A1198" i="20"/>
  <c r="B1197" i="20"/>
  <c r="A1197" i="20"/>
  <c r="B1196" i="20"/>
  <c r="A1196" i="20"/>
  <c r="B1195" i="20"/>
  <c r="A1195" i="20"/>
  <c r="B1194" i="20"/>
  <c r="A1194" i="20"/>
  <c r="B1193" i="20"/>
  <c r="A1193" i="20"/>
  <c r="B1192" i="20"/>
  <c r="A1192" i="20"/>
  <c r="B1191" i="20"/>
  <c r="A1191" i="20"/>
  <c r="B1190" i="20"/>
  <c r="A1190" i="20"/>
  <c r="B1189" i="20"/>
  <c r="A1189" i="20"/>
  <c r="B1188" i="20"/>
  <c r="A1188" i="20"/>
  <c r="B1187" i="20"/>
  <c r="A1187" i="20"/>
  <c r="B1186" i="20"/>
  <c r="A1186" i="20"/>
  <c r="B1185" i="20"/>
  <c r="A1185" i="20"/>
  <c r="B1184" i="20"/>
  <c r="A1184" i="20"/>
  <c r="B1183" i="20"/>
  <c r="A1183" i="20"/>
  <c r="B1182" i="20"/>
  <c r="A1182" i="20"/>
  <c r="B1181" i="20"/>
  <c r="A1181" i="20"/>
  <c r="B1180" i="20"/>
  <c r="A1180" i="20"/>
  <c r="B1179" i="20"/>
  <c r="A1179" i="20"/>
  <c r="B1178" i="20"/>
  <c r="A1178" i="20"/>
  <c r="B1177" i="20"/>
  <c r="A1177" i="20"/>
  <c r="B1176" i="20"/>
  <c r="A1176" i="20"/>
  <c r="B1175" i="20"/>
  <c r="A1175" i="20"/>
  <c r="B1174" i="20"/>
  <c r="A1174" i="20"/>
  <c r="B1173" i="20"/>
  <c r="A1173" i="20"/>
  <c r="B1172" i="20"/>
  <c r="A1172" i="20"/>
  <c r="B1171" i="20"/>
  <c r="A1171" i="20"/>
  <c r="B1170" i="20"/>
  <c r="A1170" i="20"/>
  <c r="B1169" i="20"/>
  <c r="A1169" i="20"/>
  <c r="B1168" i="20"/>
  <c r="A1168" i="20"/>
  <c r="B1167" i="20"/>
  <c r="A1167" i="20"/>
  <c r="B1166" i="20"/>
  <c r="A1166" i="20"/>
  <c r="B1165" i="20"/>
  <c r="A1165" i="20"/>
  <c r="B1164" i="20"/>
  <c r="A1164" i="20"/>
  <c r="B1163" i="20"/>
  <c r="A1163" i="20"/>
  <c r="B1162" i="20"/>
  <c r="A1162" i="20"/>
  <c r="B1161" i="20"/>
  <c r="A1161" i="20"/>
  <c r="B1160" i="20"/>
  <c r="A1160" i="20"/>
  <c r="B1159" i="20"/>
  <c r="A1159" i="20"/>
  <c r="B1158" i="20"/>
  <c r="A1158" i="20"/>
  <c r="B1157" i="20"/>
  <c r="A1157" i="20"/>
  <c r="B1156" i="20"/>
  <c r="A1156" i="20"/>
  <c r="B1155" i="20"/>
  <c r="A1155" i="20"/>
  <c r="B1154" i="20"/>
  <c r="A1154" i="20"/>
  <c r="B1153" i="20"/>
  <c r="A1153" i="20"/>
  <c r="B1152" i="20"/>
  <c r="A1152" i="20"/>
  <c r="B1151" i="20"/>
  <c r="A1151" i="20"/>
  <c r="B1150" i="20"/>
  <c r="A1150" i="20"/>
  <c r="B1149" i="20"/>
  <c r="A1149" i="20"/>
  <c r="B1148" i="20"/>
  <c r="A1148" i="20"/>
  <c r="B1147" i="20"/>
  <c r="A1147" i="20"/>
  <c r="B1146" i="20"/>
  <c r="A1146" i="20"/>
  <c r="B1145" i="20"/>
  <c r="A1145" i="20"/>
  <c r="B1144" i="20"/>
  <c r="A1144" i="20"/>
  <c r="B1143" i="20"/>
  <c r="A1143" i="20"/>
  <c r="B1142" i="20"/>
  <c r="A1142" i="20"/>
  <c r="B1141" i="20"/>
  <c r="A1141" i="20"/>
  <c r="B1140" i="20"/>
  <c r="A1140" i="20"/>
  <c r="B1139" i="20"/>
  <c r="A1139" i="20"/>
  <c r="B1138" i="20"/>
  <c r="A1138" i="20"/>
  <c r="B1137" i="20"/>
  <c r="A1137" i="20"/>
  <c r="B1136" i="20"/>
  <c r="A1136" i="20"/>
  <c r="B1135" i="20"/>
  <c r="A1135" i="20"/>
  <c r="B1134" i="20"/>
  <c r="A1134" i="20"/>
  <c r="B1133" i="20"/>
  <c r="A1133" i="20"/>
  <c r="B1132" i="20"/>
  <c r="A1132" i="20"/>
  <c r="B1131" i="20"/>
  <c r="A1131" i="20"/>
  <c r="B1130" i="20"/>
  <c r="A1130" i="20"/>
  <c r="B1129" i="20"/>
  <c r="A1129" i="20"/>
  <c r="B1128" i="20"/>
  <c r="A1128" i="20"/>
  <c r="B1127" i="20"/>
  <c r="A1127" i="20"/>
  <c r="B1126" i="20"/>
  <c r="A1126" i="20"/>
  <c r="B1125" i="20"/>
  <c r="A1125" i="20"/>
  <c r="B1124" i="20"/>
  <c r="A1124" i="20"/>
  <c r="B1123" i="20"/>
  <c r="A1123" i="20"/>
  <c r="B1122" i="20"/>
  <c r="A1122" i="20"/>
  <c r="B1121" i="20"/>
  <c r="A1121" i="20"/>
  <c r="B1120" i="20"/>
  <c r="A1120" i="20"/>
  <c r="B1119" i="20"/>
  <c r="A1119" i="20"/>
  <c r="B1118" i="20"/>
  <c r="A1118" i="20"/>
  <c r="B1117" i="20"/>
  <c r="A1117" i="20"/>
  <c r="B1116" i="20"/>
  <c r="A1116" i="20"/>
  <c r="B1115" i="20"/>
  <c r="A1115" i="20"/>
  <c r="B1114" i="20"/>
  <c r="A1114" i="20"/>
  <c r="B1113" i="20"/>
  <c r="A1113" i="20"/>
  <c r="B1112" i="20"/>
  <c r="A1112" i="20"/>
  <c r="B1111" i="20"/>
  <c r="A1111" i="20"/>
  <c r="B1110" i="20"/>
  <c r="A1110" i="20"/>
  <c r="B1109" i="20"/>
  <c r="A1109" i="20"/>
  <c r="B1108" i="20"/>
  <c r="A1108" i="20"/>
  <c r="B1107" i="20"/>
  <c r="A1107" i="20"/>
  <c r="B1106" i="20"/>
  <c r="A1106" i="20"/>
  <c r="B1105" i="20"/>
  <c r="A1105" i="20"/>
  <c r="B1104" i="20"/>
  <c r="A1104" i="20"/>
  <c r="B1103" i="20"/>
  <c r="A1103" i="20"/>
  <c r="B1102" i="20"/>
  <c r="A1102" i="20"/>
  <c r="B1101" i="20"/>
  <c r="A1101" i="20"/>
  <c r="B1100" i="20"/>
  <c r="A1100" i="20"/>
  <c r="B1099" i="20"/>
  <c r="A1099" i="20"/>
  <c r="B1098" i="20"/>
  <c r="A1098" i="20"/>
  <c r="B1097" i="20"/>
  <c r="A1097" i="20"/>
  <c r="B1096" i="20"/>
  <c r="A1096" i="20"/>
  <c r="B1095" i="20"/>
  <c r="A1095" i="20"/>
  <c r="B1094" i="20"/>
  <c r="A1094" i="20"/>
  <c r="B1093" i="20"/>
  <c r="A1093" i="20"/>
  <c r="B1092" i="20"/>
  <c r="A1092" i="20"/>
  <c r="B1091" i="20"/>
  <c r="A1091" i="20"/>
  <c r="B1090" i="20"/>
  <c r="A1090" i="20"/>
  <c r="B1089" i="20"/>
  <c r="A1089" i="20"/>
  <c r="B1088" i="20"/>
  <c r="A1088" i="20"/>
  <c r="B1087" i="20"/>
  <c r="A1087" i="20"/>
  <c r="B1086" i="20"/>
  <c r="A1086" i="20"/>
  <c r="B1085" i="20"/>
  <c r="A1085" i="20"/>
  <c r="B1084" i="20"/>
  <c r="A1084" i="20"/>
  <c r="B1083" i="20"/>
  <c r="A1083" i="20"/>
  <c r="B1082" i="20"/>
  <c r="A1082" i="20"/>
  <c r="B1081" i="20"/>
  <c r="A1081" i="20"/>
  <c r="B1078" i="20"/>
  <c r="A1078" i="20"/>
  <c r="B1077" i="20"/>
  <c r="A1077" i="20"/>
  <c r="B1076" i="20"/>
  <c r="A1076" i="20"/>
  <c r="B1075" i="20"/>
  <c r="A1075" i="20"/>
  <c r="B1074" i="20"/>
  <c r="A1074" i="20"/>
  <c r="B1073" i="20"/>
  <c r="A1073" i="20"/>
  <c r="B1072" i="20"/>
  <c r="A1072" i="20"/>
  <c r="B1071" i="20"/>
  <c r="A1071" i="20"/>
  <c r="B1070" i="20"/>
  <c r="A1070" i="20"/>
  <c r="B1069" i="20"/>
  <c r="A1069" i="20"/>
  <c r="B1068" i="20"/>
  <c r="A1068" i="20"/>
  <c r="B1067" i="20"/>
  <c r="A1067" i="20"/>
  <c r="B1066" i="20"/>
  <c r="A1066" i="20"/>
  <c r="B1065" i="20"/>
  <c r="A1065" i="20"/>
  <c r="B1064" i="20"/>
  <c r="A1064" i="20"/>
  <c r="B1063" i="20"/>
  <c r="A1063" i="20"/>
  <c r="B1062" i="20"/>
  <c r="A1062" i="20"/>
  <c r="B1061" i="20"/>
  <c r="A1061" i="20"/>
  <c r="B1060" i="20"/>
  <c r="A1060" i="20"/>
  <c r="B1059" i="20"/>
  <c r="A1059" i="20"/>
  <c r="B1058" i="20"/>
  <c r="A1058" i="20"/>
  <c r="B1057" i="20"/>
  <c r="A1057" i="20"/>
  <c r="B1056" i="20"/>
  <c r="A1056" i="20"/>
  <c r="B1051" i="20"/>
  <c r="A1051" i="20"/>
  <c r="B1050" i="20"/>
  <c r="A1050" i="20"/>
  <c r="B1049" i="20"/>
  <c r="A1049" i="20"/>
  <c r="B1048" i="20"/>
  <c r="A1048" i="20"/>
  <c r="B1047" i="20"/>
  <c r="A1047" i="20"/>
  <c r="B1046" i="20"/>
  <c r="A1046" i="20"/>
  <c r="B1045" i="20"/>
  <c r="A1045" i="20"/>
  <c r="B1044" i="20"/>
  <c r="A1044" i="20"/>
  <c r="B1043" i="20"/>
  <c r="A1043" i="20"/>
  <c r="B1042" i="20"/>
  <c r="A1042" i="20"/>
  <c r="B1041" i="20"/>
  <c r="A1041" i="20"/>
  <c r="B1040" i="20"/>
  <c r="A1040" i="20"/>
  <c r="B1039" i="20"/>
  <c r="A1039" i="20"/>
  <c r="B1038" i="20"/>
  <c r="A1038" i="20"/>
  <c r="B1037" i="20"/>
  <c r="A1037" i="20"/>
  <c r="B1036" i="20"/>
  <c r="A1036" i="20"/>
  <c r="B1035" i="20"/>
  <c r="A1035" i="20"/>
  <c r="B1034" i="20"/>
  <c r="A1034" i="20"/>
  <c r="B1033" i="20"/>
  <c r="A1033" i="20"/>
  <c r="B1032" i="20"/>
  <c r="A1032" i="20"/>
  <c r="B1031" i="20"/>
  <c r="A1031" i="20"/>
  <c r="B1030" i="20"/>
  <c r="A1030" i="20"/>
  <c r="B1029" i="20"/>
  <c r="A1029" i="20"/>
  <c r="B1028" i="20"/>
  <c r="A1028" i="20"/>
  <c r="B1027" i="20"/>
  <c r="A1027" i="20"/>
  <c r="B1026" i="20"/>
  <c r="A1026" i="20"/>
  <c r="B1025" i="20"/>
  <c r="A1025" i="20"/>
  <c r="B1024" i="20"/>
  <c r="A1024" i="20"/>
  <c r="B1023" i="20"/>
  <c r="A1023" i="20"/>
  <c r="B1022" i="20"/>
  <c r="A1022" i="20"/>
  <c r="B1021" i="20"/>
  <c r="A1021" i="20"/>
  <c r="B1020" i="20"/>
  <c r="A1020" i="20"/>
  <c r="B1019" i="20"/>
  <c r="A1019" i="20"/>
  <c r="B1018" i="20"/>
  <c r="A1018" i="20"/>
  <c r="B1017" i="20"/>
  <c r="A1017" i="20"/>
  <c r="B1016" i="20"/>
  <c r="A1016" i="20"/>
  <c r="B1015" i="20"/>
  <c r="A1015" i="20"/>
  <c r="B1014" i="20"/>
  <c r="A1014" i="20"/>
  <c r="B1013" i="20"/>
  <c r="A1013" i="20"/>
  <c r="B1012" i="20"/>
  <c r="A1012" i="20"/>
  <c r="B1011" i="20"/>
  <c r="A1011" i="20"/>
  <c r="B1010" i="20"/>
  <c r="A1010" i="20"/>
  <c r="B1009" i="20"/>
  <c r="A1009" i="20"/>
  <c r="B1008" i="20"/>
  <c r="A1008" i="20"/>
  <c r="B1007" i="20"/>
  <c r="A1007" i="20"/>
  <c r="B1006" i="20"/>
  <c r="A1006" i="20"/>
  <c r="B1005" i="20"/>
  <c r="A1005" i="20"/>
  <c r="B1004" i="20"/>
  <c r="A1004" i="20"/>
  <c r="B1003" i="20"/>
  <c r="A1003" i="20"/>
  <c r="B1002" i="20"/>
  <c r="A1002" i="20"/>
  <c r="B1001" i="20"/>
  <c r="A1001" i="20"/>
  <c r="B1000" i="20"/>
  <c r="A1000" i="20"/>
  <c r="B999" i="20"/>
  <c r="A999" i="20"/>
  <c r="B998" i="20"/>
  <c r="A998" i="20"/>
  <c r="B997" i="20"/>
  <c r="A997" i="20"/>
  <c r="B996" i="20"/>
  <c r="A996" i="20"/>
  <c r="B995" i="20"/>
  <c r="A995" i="20"/>
  <c r="B989" i="20"/>
  <c r="A989" i="20"/>
  <c r="B988" i="20"/>
  <c r="A988" i="20"/>
  <c r="B987" i="20"/>
  <c r="A987" i="20"/>
  <c r="B986" i="20"/>
  <c r="A986" i="20"/>
  <c r="B985" i="20"/>
  <c r="A985" i="20"/>
  <c r="B984" i="20"/>
  <c r="A984" i="20"/>
  <c r="B983" i="20"/>
  <c r="A983" i="20"/>
  <c r="B982" i="20"/>
  <c r="A982" i="20"/>
  <c r="B981" i="20"/>
  <c r="A981" i="20"/>
  <c r="B980" i="20"/>
  <c r="A980" i="20"/>
  <c r="B979" i="20"/>
  <c r="A979" i="20"/>
  <c r="B978" i="20"/>
  <c r="A978" i="20"/>
  <c r="B977" i="20"/>
  <c r="A977" i="20"/>
  <c r="B976" i="20"/>
  <c r="A976" i="20"/>
  <c r="B975" i="20"/>
  <c r="A975" i="20"/>
  <c r="B974" i="20"/>
  <c r="A974" i="20"/>
  <c r="B973" i="20"/>
  <c r="A973" i="20"/>
  <c r="B960" i="20"/>
  <c r="A960" i="20"/>
  <c r="B959" i="20"/>
  <c r="A959" i="20"/>
  <c r="B958" i="20"/>
  <c r="A958" i="20"/>
  <c r="B957" i="20"/>
  <c r="A957" i="20"/>
  <c r="B956" i="20"/>
  <c r="A956" i="20"/>
  <c r="B955" i="20"/>
  <c r="A955" i="20"/>
  <c r="B954" i="20"/>
  <c r="A954" i="20"/>
  <c r="B953" i="20"/>
  <c r="A953" i="20"/>
  <c r="B994" i="20"/>
  <c r="A994" i="20"/>
  <c r="B952" i="20"/>
  <c r="A952" i="20"/>
  <c r="B951" i="20"/>
  <c r="A951" i="20"/>
  <c r="B950" i="20"/>
  <c r="A950" i="20"/>
  <c r="B949" i="20"/>
  <c r="A949" i="20"/>
  <c r="B948" i="20"/>
  <c r="A948" i="20"/>
  <c r="B947" i="20"/>
  <c r="A947" i="20"/>
  <c r="B946" i="20"/>
  <c r="A946" i="20"/>
  <c r="B945" i="20"/>
  <c r="A945" i="20"/>
  <c r="B944" i="20"/>
  <c r="A944" i="20"/>
  <c r="B943" i="20"/>
  <c r="A943" i="20"/>
  <c r="B942" i="20"/>
  <c r="A942" i="20"/>
  <c r="B941" i="20"/>
  <c r="A941" i="20"/>
  <c r="B940" i="20"/>
  <c r="A940" i="20"/>
  <c r="B939" i="20"/>
  <c r="A939" i="20"/>
  <c r="B938" i="20"/>
  <c r="A938" i="20"/>
  <c r="B937" i="20"/>
  <c r="A937" i="20"/>
  <c r="B936" i="20"/>
  <c r="A936" i="20"/>
  <c r="B935" i="20"/>
  <c r="A935" i="20"/>
  <c r="B934" i="20"/>
  <c r="A934" i="20"/>
  <c r="B933" i="20"/>
  <c r="A933" i="20"/>
  <c r="B932" i="20"/>
  <c r="A932" i="20"/>
  <c r="B931" i="20"/>
  <c r="A931" i="20"/>
  <c r="B930" i="20"/>
  <c r="A930" i="20"/>
  <c r="B929" i="20"/>
  <c r="A929" i="20"/>
  <c r="B928" i="20"/>
  <c r="A928" i="20"/>
  <c r="B927" i="20"/>
  <c r="A927" i="20"/>
  <c r="B926" i="20"/>
  <c r="A926" i="20"/>
  <c r="B925" i="20"/>
  <c r="A925" i="20"/>
  <c r="B924" i="20"/>
  <c r="A924" i="20"/>
  <c r="B923" i="20"/>
  <c r="A923" i="20"/>
  <c r="B922" i="20"/>
  <c r="A922" i="20"/>
  <c r="B921" i="20"/>
  <c r="A921" i="20"/>
  <c r="B920" i="20"/>
  <c r="A920" i="20"/>
  <c r="B919" i="20"/>
  <c r="A919" i="20"/>
  <c r="B918" i="20"/>
  <c r="A918" i="20"/>
  <c r="B917" i="20"/>
  <c r="A917" i="20"/>
  <c r="B916" i="20"/>
  <c r="A916" i="20"/>
  <c r="B915" i="20"/>
  <c r="A915" i="20"/>
  <c r="B914" i="20"/>
  <c r="A914" i="20"/>
  <c r="B913" i="20"/>
  <c r="A913" i="20"/>
  <c r="B912" i="20"/>
  <c r="A912" i="20"/>
  <c r="B911" i="20"/>
  <c r="A911" i="20"/>
  <c r="B910" i="20"/>
  <c r="A910" i="20"/>
  <c r="B909" i="20"/>
  <c r="A909" i="20"/>
  <c r="B908" i="20"/>
  <c r="A908" i="20"/>
  <c r="B907" i="20"/>
  <c r="A907" i="20"/>
  <c r="B906" i="20"/>
  <c r="A906" i="20"/>
  <c r="B905" i="20"/>
  <c r="A905" i="20"/>
  <c r="B904" i="20"/>
  <c r="A904" i="20"/>
  <c r="B903" i="20"/>
  <c r="A903" i="20"/>
  <c r="B902" i="20"/>
  <c r="A902" i="20"/>
  <c r="B901" i="20"/>
  <c r="A901" i="20"/>
  <c r="B900" i="20"/>
  <c r="A900" i="20"/>
  <c r="B899" i="20"/>
  <c r="A899" i="20"/>
  <c r="B898" i="20"/>
  <c r="A898" i="20"/>
  <c r="B897" i="20"/>
  <c r="A897" i="20"/>
  <c r="B896" i="20"/>
  <c r="A896" i="20"/>
  <c r="B895" i="20"/>
  <c r="A895" i="20"/>
  <c r="B894" i="20"/>
  <c r="A894" i="20"/>
  <c r="B893" i="20"/>
  <c r="A893" i="20"/>
  <c r="B892" i="20"/>
  <c r="A892" i="20"/>
  <c r="B891" i="20"/>
  <c r="A891" i="20"/>
  <c r="B890" i="20"/>
  <c r="A890" i="20"/>
  <c r="B889" i="20"/>
  <c r="A889" i="20"/>
  <c r="B888" i="20"/>
  <c r="A888" i="20"/>
  <c r="B887" i="20"/>
  <c r="A887" i="20"/>
  <c r="B886" i="20"/>
  <c r="A886" i="20"/>
  <c r="B885" i="20"/>
  <c r="A885" i="20"/>
  <c r="B884" i="20"/>
  <c r="A884" i="20"/>
  <c r="B883" i="20"/>
  <c r="A883" i="20"/>
  <c r="B882" i="20"/>
  <c r="A882" i="20"/>
  <c r="B881" i="20"/>
  <c r="A881" i="20"/>
  <c r="B880" i="20"/>
  <c r="A880" i="20"/>
  <c r="B875" i="20"/>
  <c r="A875" i="20"/>
  <c r="B874" i="20"/>
  <c r="A874" i="20"/>
  <c r="B873" i="20"/>
  <c r="A873" i="20"/>
  <c r="B872" i="20"/>
  <c r="A872" i="20"/>
  <c r="B871" i="20"/>
  <c r="A871" i="20"/>
  <c r="B870" i="20"/>
  <c r="A870" i="20"/>
  <c r="B869" i="20"/>
  <c r="A869" i="20"/>
  <c r="B868" i="20"/>
  <c r="A868" i="20"/>
  <c r="B867" i="20"/>
  <c r="A867" i="20"/>
  <c r="B866" i="20"/>
  <c r="A866" i="20"/>
  <c r="B865" i="20"/>
  <c r="A865" i="20"/>
  <c r="B864" i="20"/>
  <c r="A864" i="20"/>
  <c r="B863" i="20"/>
  <c r="A863" i="20"/>
  <c r="B862" i="20"/>
  <c r="A862" i="20"/>
  <c r="B861" i="20"/>
  <c r="A861" i="20"/>
  <c r="B860" i="20"/>
  <c r="A860" i="20"/>
  <c r="B859" i="20"/>
  <c r="A859" i="20"/>
  <c r="B858" i="20"/>
  <c r="A858" i="20"/>
  <c r="B857" i="20"/>
  <c r="A857" i="20"/>
  <c r="B856" i="20"/>
  <c r="A856" i="20"/>
  <c r="B855" i="20"/>
  <c r="A855" i="20"/>
  <c r="B854" i="20"/>
  <c r="A854" i="20"/>
  <c r="B853" i="20"/>
  <c r="A853" i="20"/>
  <c r="B852" i="20"/>
  <c r="A852" i="20"/>
  <c r="B851" i="20"/>
  <c r="A851" i="20"/>
  <c r="B849" i="20"/>
  <c r="A849" i="20"/>
  <c r="B848" i="20"/>
  <c r="A848" i="20"/>
  <c r="B847" i="20"/>
  <c r="A847" i="20"/>
  <c r="B846" i="20"/>
  <c r="A846" i="20"/>
  <c r="B845" i="20"/>
  <c r="A845" i="20"/>
  <c r="B844" i="20"/>
  <c r="A844" i="20"/>
  <c r="B843" i="20"/>
  <c r="A843" i="20"/>
  <c r="B842" i="20"/>
  <c r="A842" i="20"/>
  <c r="B841" i="20"/>
  <c r="A841" i="20"/>
  <c r="B840" i="20"/>
  <c r="A840" i="20"/>
  <c r="B839" i="20"/>
  <c r="A839" i="20"/>
  <c r="B838" i="20"/>
  <c r="A838" i="20"/>
  <c r="B850" i="20"/>
  <c r="A850" i="20"/>
  <c r="B837" i="20"/>
  <c r="A837" i="20"/>
  <c r="B836" i="20"/>
  <c r="A836" i="20"/>
  <c r="B835" i="20"/>
  <c r="A835" i="20"/>
  <c r="B834" i="20"/>
  <c r="A834" i="20"/>
  <c r="B833" i="20"/>
  <c r="A833" i="20"/>
  <c r="B832" i="20"/>
  <c r="A832" i="20"/>
  <c r="B831" i="20"/>
  <c r="A831" i="20"/>
  <c r="B830" i="20"/>
  <c r="A830" i="20"/>
  <c r="B829" i="20"/>
  <c r="A829" i="20"/>
  <c r="B828" i="20"/>
  <c r="A828" i="20"/>
  <c r="B827" i="20"/>
  <c r="A827" i="20"/>
  <c r="B826" i="20"/>
  <c r="A826" i="20"/>
  <c r="B825" i="20"/>
  <c r="A825" i="20"/>
  <c r="B824" i="20"/>
  <c r="A824" i="20"/>
  <c r="B823" i="20"/>
  <c r="A823" i="20"/>
  <c r="B815" i="20"/>
  <c r="A815" i="20"/>
  <c r="B814" i="20"/>
  <c r="A814" i="20"/>
  <c r="B813" i="20"/>
  <c r="A813" i="20"/>
  <c r="B812" i="20"/>
  <c r="A812" i="20"/>
  <c r="B811" i="20"/>
  <c r="A811" i="20"/>
  <c r="B810" i="20"/>
  <c r="A810" i="20"/>
  <c r="B809" i="20"/>
  <c r="A809" i="20"/>
  <c r="B808" i="20"/>
  <c r="A808" i="20"/>
  <c r="B807" i="20"/>
  <c r="A807" i="20"/>
  <c r="B806" i="20"/>
  <c r="A806" i="20"/>
  <c r="B805" i="20"/>
  <c r="A805" i="20"/>
  <c r="B804" i="20"/>
  <c r="A804" i="20"/>
  <c r="B803" i="20"/>
  <c r="A803" i="20"/>
  <c r="B802" i="20"/>
  <c r="A802" i="20"/>
  <c r="B801" i="20"/>
  <c r="A801" i="20"/>
  <c r="B800" i="20"/>
  <c r="A800" i="20"/>
  <c r="B799" i="20"/>
  <c r="A799" i="20"/>
  <c r="B798" i="20"/>
  <c r="A798" i="20"/>
  <c r="B797" i="20"/>
  <c r="A797" i="20"/>
  <c r="B796" i="20"/>
  <c r="A796" i="20"/>
  <c r="B795" i="20"/>
  <c r="A795" i="20"/>
  <c r="B794" i="20"/>
  <c r="A794" i="20"/>
  <c r="B793" i="20"/>
  <c r="A793" i="20"/>
  <c r="B792" i="20"/>
  <c r="A792" i="20"/>
  <c r="B791" i="20"/>
  <c r="A791" i="20"/>
  <c r="B790" i="20"/>
  <c r="A790" i="20"/>
  <c r="B789" i="20"/>
  <c r="A789" i="20"/>
  <c r="B788" i="20"/>
  <c r="A788" i="20"/>
  <c r="B787" i="20"/>
  <c r="A787" i="20"/>
  <c r="B786" i="20"/>
  <c r="A786" i="20"/>
  <c r="B785" i="20"/>
  <c r="A785" i="20"/>
  <c r="B784" i="20"/>
  <c r="A784" i="20"/>
  <c r="B783" i="20"/>
  <c r="A783" i="20"/>
  <c r="B782" i="20"/>
  <c r="A782" i="20"/>
  <c r="B781" i="20"/>
  <c r="A781" i="20"/>
  <c r="B780" i="20"/>
  <c r="A780" i="20"/>
  <c r="B779" i="20"/>
  <c r="A779" i="20"/>
  <c r="B778" i="20"/>
  <c r="A778" i="20"/>
  <c r="B777" i="20"/>
  <c r="A777" i="20"/>
  <c r="B776" i="20"/>
  <c r="A776" i="20"/>
  <c r="B775" i="20"/>
  <c r="A775" i="20"/>
  <c r="B774" i="20"/>
  <c r="A774" i="20"/>
  <c r="B773" i="20"/>
  <c r="A773" i="20"/>
  <c r="B772" i="20"/>
  <c r="A772" i="20"/>
  <c r="B771" i="20"/>
  <c r="A771" i="20"/>
  <c r="B770" i="20"/>
  <c r="A770" i="20"/>
  <c r="B769" i="20"/>
  <c r="A769" i="20"/>
  <c r="B768" i="20"/>
  <c r="A768" i="20"/>
  <c r="B767" i="20"/>
  <c r="A767" i="20"/>
  <c r="B766" i="20"/>
  <c r="A766" i="20"/>
  <c r="B765" i="20"/>
  <c r="A765" i="20"/>
  <c r="B764" i="20"/>
  <c r="A764" i="20"/>
  <c r="B763" i="20"/>
  <c r="A763" i="20"/>
  <c r="B762" i="20"/>
  <c r="A762" i="20"/>
  <c r="B761" i="20"/>
  <c r="A761" i="20"/>
  <c r="B760" i="20"/>
  <c r="A760" i="20"/>
  <c r="B759" i="20"/>
  <c r="A759" i="20"/>
  <c r="B758" i="20"/>
  <c r="A758" i="20"/>
  <c r="B755" i="20"/>
  <c r="A755" i="20"/>
  <c r="B754" i="20"/>
  <c r="A754" i="20"/>
  <c r="B753" i="20"/>
  <c r="A753" i="20"/>
  <c r="B752" i="20"/>
  <c r="A752" i="20"/>
  <c r="B751" i="20"/>
  <c r="A751" i="20"/>
  <c r="B712" i="20"/>
  <c r="A712" i="20"/>
  <c r="B711" i="20"/>
  <c r="A711" i="20"/>
  <c r="B710" i="20"/>
  <c r="A710" i="20"/>
  <c r="B709" i="20"/>
  <c r="A709" i="20"/>
  <c r="B708" i="20"/>
  <c r="A708" i="20"/>
  <c r="B707" i="20"/>
  <c r="A707" i="20"/>
  <c r="B697" i="20"/>
  <c r="A697" i="20"/>
  <c r="B696" i="20"/>
  <c r="A696" i="20"/>
  <c r="B695" i="20"/>
  <c r="A695" i="20"/>
  <c r="B706" i="20"/>
  <c r="A706" i="20"/>
  <c r="B705" i="20"/>
  <c r="A705" i="20"/>
  <c r="B704" i="20"/>
  <c r="A704" i="20"/>
  <c r="B703" i="20"/>
  <c r="A703" i="20"/>
  <c r="B702" i="20"/>
  <c r="A702" i="20"/>
  <c r="B701" i="20"/>
  <c r="A701" i="20"/>
  <c r="B700" i="20"/>
  <c r="A700" i="20"/>
  <c r="B699" i="20"/>
  <c r="A699" i="20"/>
  <c r="B698" i="20"/>
  <c r="A698" i="20"/>
  <c r="B694" i="20"/>
  <c r="A694" i="20"/>
  <c r="B693" i="20"/>
  <c r="A693" i="20"/>
  <c r="B692" i="20"/>
  <c r="A692" i="20"/>
  <c r="B691" i="20"/>
  <c r="A691" i="20"/>
  <c r="B690" i="20"/>
  <c r="A690" i="20"/>
  <c r="B689" i="20"/>
  <c r="A689" i="20"/>
  <c r="B688" i="20"/>
  <c r="A688" i="20"/>
  <c r="B687" i="20"/>
  <c r="A687" i="20"/>
  <c r="B686" i="20"/>
  <c r="A686" i="20"/>
  <c r="B685" i="20"/>
  <c r="A685" i="20"/>
  <c r="B684" i="20"/>
  <c r="A684" i="20"/>
  <c r="B683" i="20"/>
  <c r="A683" i="20"/>
  <c r="B682" i="20"/>
  <c r="A682" i="20"/>
  <c r="B681" i="20"/>
  <c r="A681" i="20"/>
  <c r="B680" i="20"/>
  <c r="A680" i="20"/>
  <c r="B679" i="20"/>
  <c r="A679" i="20"/>
  <c r="B678" i="20"/>
  <c r="A678" i="20"/>
  <c r="B677" i="20"/>
  <c r="A677" i="20"/>
  <c r="B670" i="20"/>
  <c r="A670" i="20"/>
  <c r="B669" i="20"/>
  <c r="A669" i="20"/>
  <c r="B668" i="20"/>
  <c r="A668" i="20"/>
  <c r="B667" i="20"/>
  <c r="A667" i="20"/>
  <c r="B666" i="20"/>
  <c r="A666" i="20"/>
  <c r="B665" i="20"/>
  <c r="A665" i="20"/>
  <c r="B664" i="20"/>
  <c r="A664" i="20"/>
  <c r="B663" i="20"/>
  <c r="A663" i="20"/>
  <c r="B662" i="20"/>
  <c r="A662" i="20"/>
  <c r="B661" i="20"/>
  <c r="A661" i="20"/>
  <c r="B660" i="20"/>
  <c r="A660" i="20"/>
  <c r="B659" i="20"/>
  <c r="A659" i="20"/>
  <c r="B658" i="20"/>
  <c r="A658" i="20"/>
  <c r="B657" i="20"/>
  <c r="A657" i="20"/>
  <c r="B656" i="20"/>
  <c r="A656" i="20"/>
  <c r="B655" i="20"/>
  <c r="A655" i="20"/>
  <c r="B654" i="20"/>
  <c r="A654" i="20"/>
  <c r="B653" i="20"/>
  <c r="A653" i="20"/>
  <c r="B652" i="20"/>
  <c r="A652" i="20"/>
  <c r="B651" i="20"/>
  <c r="A651" i="20"/>
  <c r="B650" i="20"/>
  <c r="A650" i="20"/>
  <c r="B649" i="20"/>
  <c r="A649" i="20"/>
  <c r="B648" i="20"/>
  <c r="A648" i="20"/>
  <c r="B647" i="20"/>
  <c r="A647" i="20"/>
  <c r="B646" i="20"/>
  <c r="A646" i="20"/>
  <c r="B645" i="20"/>
  <c r="A645" i="20"/>
  <c r="B644" i="20"/>
  <c r="A644" i="20"/>
  <c r="B643" i="20"/>
  <c r="A643" i="20"/>
  <c r="B642" i="20"/>
  <c r="A642" i="20"/>
  <c r="B641" i="20"/>
  <c r="A641" i="20"/>
  <c r="B640" i="20"/>
  <c r="A640" i="20"/>
  <c r="B639" i="20"/>
  <c r="A639" i="20"/>
  <c r="B638" i="20"/>
  <c r="A638" i="20"/>
  <c r="B637" i="20"/>
  <c r="A637" i="20"/>
  <c r="B636" i="20"/>
  <c r="A636" i="20"/>
  <c r="B635" i="20"/>
  <c r="A635" i="20"/>
  <c r="B634" i="20"/>
  <c r="A634" i="20"/>
  <c r="B633" i="20"/>
  <c r="A633" i="20"/>
  <c r="B632" i="20"/>
  <c r="A632" i="20"/>
  <c r="B631" i="20"/>
  <c r="A631" i="20"/>
  <c r="B630" i="20"/>
  <c r="A630" i="20"/>
  <c r="B622" i="20"/>
  <c r="A622" i="20"/>
  <c r="B621" i="20"/>
  <c r="A621" i="20"/>
  <c r="B620" i="20"/>
  <c r="A620" i="20"/>
  <c r="B619" i="20"/>
  <c r="A619" i="20"/>
  <c r="B618" i="20"/>
  <c r="A618" i="20"/>
  <c r="B617" i="20"/>
  <c r="A617" i="20"/>
  <c r="B616" i="20"/>
  <c r="A616" i="20"/>
  <c r="B615" i="20"/>
  <c r="A615" i="20"/>
  <c r="B614" i="20"/>
  <c r="A614" i="20"/>
  <c r="B613" i="20"/>
  <c r="A613" i="20"/>
  <c r="B612" i="20"/>
  <c r="A612" i="20"/>
  <c r="B611" i="20"/>
  <c r="A611" i="20"/>
  <c r="B610" i="20"/>
  <c r="A610" i="20"/>
  <c r="B609" i="20"/>
  <c r="A609" i="20"/>
  <c r="B608" i="20"/>
  <c r="A608" i="20"/>
  <c r="B607" i="20"/>
  <c r="A607" i="20"/>
  <c r="B606" i="20"/>
  <c r="A606" i="20"/>
  <c r="B605" i="20"/>
  <c r="A605" i="20"/>
  <c r="B604" i="20"/>
  <c r="A604" i="20"/>
  <c r="B603" i="20"/>
  <c r="A603" i="20"/>
  <c r="B602" i="20"/>
  <c r="A602" i="20"/>
  <c r="B601" i="20"/>
  <c r="A601" i="20"/>
  <c r="B600" i="20"/>
  <c r="A600" i="20"/>
  <c r="B599" i="20"/>
  <c r="A599" i="20"/>
  <c r="B598" i="20"/>
  <c r="A598" i="20"/>
  <c r="B597" i="20"/>
  <c r="A597" i="20"/>
  <c r="B596" i="20"/>
  <c r="A596" i="20"/>
  <c r="B595" i="20"/>
  <c r="A595" i="20"/>
  <c r="B594" i="20"/>
  <c r="A594" i="20"/>
  <c r="B593" i="20"/>
  <c r="A593" i="20"/>
  <c r="B592" i="20"/>
  <c r="A592" i="20"/>
  <c r="B591" i="20"/>
  <c r="A591" i="20"/>
  <c r="B590" i="20"/>
  <c r="A590" i="20"/>
  <c r="B589" i="20"/>
  <c r="A589" i="20"/>
  <c r="B588" i="20"/>
  <c r="A588" i="20"/>
  <c r="B587" i="20"/>
  <c r="A587" i="20"/>
  <c r="B586" i="20"/>
  <c r="A586" i="20"/>
  <c r="B585" i="20"/>
  <c r="A585" i="20"/>
  <c r="B584" i="20"/>
  <c r="A584" i="20"/>
  <c r="B583" i="20"/>
  <c r="A583" i="20"/>
  <c r="B582" i="20"/>
  <c r="A582" i="20"/>
  <c r="B581" i="20"/>
  <c r="A581" i="20"/>
  <c r="B580" i="20"/>
  <c r="A580" i="20"/>
  <c r="B579" i="20"/>
  <c r="A579" i="20"/>
  <c r="B578" i="20"/>
  <c r="A578" i="20"/>
  <c r="B577" i="20"/>
  <c r="A577" i="20"/>
  <c r="B576" i="20"/>
  <c r="A576" i="20"/>
  <c r="B575" i="20"/>
  <c r="A575" i="20"/>
  <c r="B574" i="20"/>
  <c r="A574" i="20"/>
  <c r="B573" i="20"/>
  <c r="A573" i="20"/>
  <c r="B572" i="20"/>
  <c r="A572" i="20"/>
  <c r="B571" i="20"/>
  <c r="A571" i="20"/>
  <c r="B570" i="20"/>
  <c r="A570" i="20"/>
  <c r="B569" i="20"/>
  <c r="A569" i="20"/>
  <c r="B568" i="20"/>
  <c r="A568" i="20"/>
  <c r="B567" i="20"/>
  <c r="A567" i="20"/>
  <c r="B566" i="20"/>
  <c r="A566" i="20"/>
  <c r="B565" i="20"/>
  <c r="A565" i="20"/>
  <c r="B564" i="20"/>
  <c r="A564" i="20"/>
  <c r="B563" i="20"/>
  <c r="A563" i="20"/>
  <c r="B562" i="20"/>
  <c r="A562" i="20"/>
  <c r="B561" i="20"/>
  <c r="A561" i="20"/>
  <c r="B560" i="20"/>
  <c r="A560" i="20"/>
  <c r="B559" i="20"/>
  <c r="A559" i="20"/>
  <c r="B558" i="20"/>
  <c r="A558" i="20"/>
  <c r="B557" i="20"/>
  <c r="A557" i="20"/>
  <c r="B556" i="20"/>
  <c r="A556" i="20"/>
  <c r="B555" i="20"/>
  <c r="A555" i="20"/>
  <c r="B554" i="20"/>
  <c r="A554" i="20"/>
  <c r="B553" i="20"/>
  <c r="A553" i="20"/>
  <c r="B552" i="20"/>
  <c r="A552" i="20"/>
  <c r="B551" i="20"/>
  <c r="A551" i="20"/>
  <c r="B550" i="20"/>
  <c r="A550" i="20"/>
  <c r="B549" i="20"/>
  <c r="A549" i="20"/>
  <c r="B548" i="20"/>
  <c r="A548" i="20"/>
  <c r="B547" i="20"/>
  <c r="A547" i="20"/>
  <c r="B546" i="20"/>
  <c r="A546" i="20"/>
  <c r="B545" i="20"/>
  <c r="A545" i="20"/>
  <c r="B544" i="20"/>
  <c r="A544" i="20"/>
  <c r="B543" i="20"/>
  <c r="A543" i="20"/>
  <c r="B542" i="20"/>
  <c r="A542" i="20"/>
  <c r="B541" i="20"/>
  <c r="A541" i="20"/>
  <c r="B540" i="20"/>
  <c r="A540" i="20"/>
  <c r="B539" i="20"/>
  <c r="A539" i="20"/>
  <c r="B538" i="20"/>
  <c r="A538" i="20"/>
  <c r="B537" i="20"/>
  <c r="A537" i="20"/>
  <c r="B536" i="20"/>
  <c r="A536" i="20"/>
  <c r="B535" i="20"/>
  <c r="A535" i="20"/>
  <c r="B534" i="20"/>
  <c r="A534" i="20"/>
  <c r="B533" i="20"/>
  <c r="A533" i="20"/>
  <c r="B532" i="20"/>
  <c r="A532" i="20"/>
  <c r="B531" i="20"/>
  <c r="A531" i="20"/>
  <c r="B530" i="20"/>
  <c r="A530" i="20"/>
  <c r="B529" i="20"/>
  <c r="A529" i="20"/>
  <c r="B528" i="20"/>
  <c r="A528" i="20"/>
  <c r="B527" i="20"/>
  <c r="A527" i="20"/>
  <c r="B526" i="20"/>
  <c r="A526" i="20"/>
  <c r="B525" i="20"/>
  <c r="A525" i="20"/>
  <c r="B524" i="20"/>
  <c r="A524" i="20"/>
  <c r="B523" i="20"/>
  <c r="A523" i="20"/>
  <c r="B522" i="20"/>
  <c r="A522" i="20"/>
  <c r="B521" i="20"/>
  <c r="A521" i="20"/>
  <c r="B520" i="20"/>
  <c r="A520" i="20"/>
  <c r="B519" i="20"/>
  <c r="A519" i="20"/>
  <c r="B518" i="20"/>
  <c r="A518" i="20"/>
  <c r="B517" i="20"/>
  <c r="A517" i="20"/>
  <c r="B516" i="20"/>
  <c r="A516" i="20"/>
  <c r="B515" i="20"/>
  <c r="A515" i="20"/>
  <c r="B514" i="20"/>
  <c r="A514" i="20"/>
  <c r="B513" i="20"/>
  <c r="A513" i="20"/>
  <c r="B512" i="20"/>
  <c r="A512" i="20"/>
  <c r="B511" i="20"/>
  <c r="A511" i="20"/>
  <c r="B510" i="20"/>
  <c r="A510" i="20"/>
  <c r="B509" i="20"/>
  <c r="A509" i="20"/>
  <c r="B508" i="20"/>
  <c r="A508" i="20"/>
  <c r="B507" i="20"/>
  <c r="A507" i="20"/>
  <c r="B506" i="20"/>
  <c r="A506" i="20"/>
  <c r="B505" i="20"/>
  <c r="A505" i="20"/>
  <c r="B504" i="20"/>
  <c r="A504" i="20"/>
  <c r="B503" i="20"/>
  <c r="A503" i="20"/>
  <c r="B502" i="20"/>
  <c r="A502" i="20"/>
  <c r="B501" i="20"/>
  <c r="A501" i="20"/>
  <c r="B500" i="20"/>
  <c r="A500" i="20"/>
  <c r="B499" i="20"/>
  <c r="A499" i="20"/>
  <c r="B498" i="20"/>
  <c r="A498" i="20"/>
  <c r="B497" i="20"/>
  <c r="A497" i="20"/>
  <c r="B496" i="20"/>
  <c r="A496" i="20"/>
  <c r="B495" i="20"/>
  <c r="A495" i="20"/>
  <c r="B494" i="20"/>
  <c r="A494" i="20"/>
  <c r="B493" i="20"/>
  <c r="A493" i="20"/>
  <c r="B492" i="20"/>
  <c r="A492" i="20"/>
  <c r="B491" i="20"/>
  <c r="A491" i="20"/>
  <c r="B490" i="20"/>
  <c r="A490" i="20"/>
  <c r="B489" i="20"/>
  <c r="A489" i="20"/>
  <c r="B488" i="20"/>
  <c r="A488" i="20"/>
  <c r="B487" i="20"/>
  <c r="A487" i="20"/>
  <c r="B486" i="20"/>
  <c r="A486" i="20"/>
  <c r="B485" i="20"/>
  <c r="A485" i="20"/>
  <c r="B484" i="20"/>
  <c r="A484" i="20"/>
  <c r="B483" i="20"/>
  <c r="A483" i="20"/>
  <c r="B482" i="20"/>
  <c r="A482" i="20"/>
  <c r="B481" i="20"/>
  <c r="A481" i="20"/>
  <c r="B480" i="20"/>
  <c r="A480" i="20"/>
  <c r="B479" i="20"/>
  <c r="A479" i="20"/>
  <c r="B478" i="20"/>
  <c r="A478" i="20"/>
  <c r="B477" i="20"/>
  <c r="A477" i="20"/>
  <c r="B476" i="20"/>
  <c r="A476" i="20"/>
  <c r="B475" i="20"/>
  <c r="A475" i="20"/>
  <c r="B474" i="20"/>
  <c r="A474" i="20"/>
  <c r="B473" i="20"/>
  <c r="A473" i="20"/>
  <c r="B472" i="20"/>
  <c r="A472" i="20"/>
  <c r="B471" i="20"/>
  <c r="A471" i="20"/>
  <c r="B470" i="20"/>
  <c r="A470" i="20"/>
  <c r="B469" i="20"/>
  <c r="A469" i="20"/>
  <c r="B468" i="20"/>
  <c r="A468" i="20"/>
  <c r="B467" i="20"/>
  <c r="A467" i="20"/>
  <c r="B466" i="20"/>
  <c r="A466" i="20"/>
  <c r="B465" i="20"/>
  <c r="A465" i="20"/>
  <c r="B464" i="20"/>
  <c r="A464" i="20"/>
  <c r="B463" i="20"/>
  <c r="A463" i="20"/>
  <c r="B462" i="20"/>
  <c r="A462" i="20"/>
  <c r="B461" i="20"/>
  <c r="A461" i="20"/>
  <c r="B460" i="20"/>
  <c r="A460" i="20"/>
  <c r="B459" i="20"/>
  <c r="A459" i="20"/>
  <c r="B458" i="20"/>
  <c r="A458" i="20"/>
  <c r="B457" i="20"/>
  <c r="A457" i="20"/>
  <c r="B456" i="20"/>
  <c r="A456" i="20"/>
  <c r="B455" i="20"/>
  <c r="A455" i="20"/>
  <c r="B454" i="20"/>
  <c r="A454" i="20"/>
  <c r="B453" i="20"/>
  <c r="A453" i="20"/>
  <c r="B452" i="20"/>
  <c r="A452" i="20"/>
  <c r="B451" i="20"/>
  <c r="A451" i="20"/>
  <c r="B450" i="20"/>
  <c r="A450" i="20"/>
  <c r="B449" i="20"/>
  <c r="A449" i="20"/>
  <c r="B448" i="20"/>
  <c r="A448" i="20"/>
  <c r="B447" i="20"/>
  <c r="A447" i="20"/>
  <c r="B446" i="20"/>
  <c r="A446" i="20"/>
  <c r="B445" i="20"/>
  <c r="A445" i="20"/>
  <c r="B444" i="20"/>
  <c r="A444" i="20"/>
  <c r="B443" i="20"/>
  <c r="A443" i="20"/>
  <c r="B442" i="20"/>
  <c r="A442" i="20"/>
  <c r="B441" i="20"/>
  <c r="A441" i="20"/>
  <c r="B440" i="20"/>
  <c r="A440" i="20"/>
  <c r="B439" i="20"/>
  <c r="A439" i="20"/>
  <c r="B438" i="20"/>
  <c r="A438" i="20"/>
  <c r="B437" i="20"/>
  <c r="A437" i="20"/>
  <c r="B436" i="20"/>
  <c r="A436" i="20"/>
  <c r="B435" i="20"/>
  <c r="A435" i="20"/>
  <c r="B434" i="20"/>
  <c r="A434" i="20"/>
  <c r="B433" i="20"/>
  <c r="A433" i="20"/>
  <c r="B432" i="20"/>
  <c r="A432" i="20"/>
  <c r="B431" i="20"/>
  <c r="A431" i="20"/>
  <c r="B430" i="20"/>
  <c r="A430" i="20"/>
  <c r="B429" i="20"/>
  <c r="A429" i="20"/>
  <c r="B428" i="20"/>
  <c r="A428" i="20"/>
  <c r="B427" i="20"/>
  <c r="A427" i="20"/>
  <c r="B426" i="20"/>
  <c r="A426" i="20"/>
  <c r="B425" i="20"/>
  <c r="A425" i="20"/>
  <c r="B424" i="20"/>
  <c r="A424" i="20"/>
  <c r="B423" i="20"/>
  <c r="A423" i="20"/>
  <c r="B422" i="20"/>
  <c r="A422" i="20"/>
  <c r="B421" i="20"/>
  <c r="A421" i="20"/>
  <c r="B420" i="20"/>
  <c r="A420" i="20"/>
  <c r="B419" i="20"/>
  <c r="A419" i="20"/>
  <c r="B418" i="20"/>
  <c r="A418" i="20"/>
  <c r="B417" i="20"/>
  <c r="A417" i="20"/>
  <c r="B416" i="20"/>
  <c r="A416" i="20"/>
  <c r="B415" i="20"/>
  <c r="A415" i="20"/>
  <c r="B414" i="20"/>
  <c r="A414" i="20"/>
  <c r="B413" i="20"/>
  <c r="A413" i="20"/>
  <c r="B412" i="20"/>
  <c r="A412" i="20"/>
  <c r="B411" i="20"/>
  <c r="A411" i="20"/>
  <c r="B410" i="20"/>
  <c r="A410" i="20"/>
  <c r="B409" i="20"/>
  <c r="A409" i="20"/>
  <c r="B408" i="20"/>
  <c r="A408" i="20"/>
  <c r="B407" i="20"/>
  <c r="A407" i="20"/>
  <c r="B406" i="20"/>
  <c r="A406" i="20"/>
  <c r="B405" i="20"/>
  <c r="A405" i="20"/>
  <c r="B404" i="20"/>
  <c r="A404" i="20"/>
  <c r="B403" i="20"/>
  <c r="A403" i="20"/>
  <c r="B399" i="20"/>
  <c r="A399" i="20"/>
  <c r="B398" i="20"/>
  <c r="A398" i="20"/>
  <c r="B397" i="20"/>
  <c r="A397" i="20"/>
  <c r="B396" i="20"/>
  <c r="A396" i="20"/>
  <c r="B395" i="20"/>
  <c r="A395" i="20"/>
  <c r="B394" i="20"/>
  <c r="A394" i="20"/>
  <c r="B393" i="20"/>
  <c r="A393" i="20"/>
  <c r="B392" i="20"/>
  <c r="A392" i="20"/>
  <c r="B391" i="20"/>
  <c r="A391" i="20"/>
  <c r="B390" i="20"/>
  <c r="A390" i="20"/>
  <c r="B389" i="20"/>
  <c r="A389" i="20"/>
  <c r="B388" i="20"/>
  <c r="A388" i="20"/>
  <c r="B387" i="20"/>
  <c r="A387" i="20"/>
  <c r="B386" i="20"/>
  <c r="A386" i="20"/>
  <c r="B385" i="20"/>
  <c r="A385" i="20"/>
  <c r="B382" i="20"/>
  <c r="A382" i="20"/>
  <c r="B381" i="20"/>
  <c r="A381" i="20"/>
  <c r="B380" i="20"/>
  <c r="A380" i="20"/>
  <c r="B379" i="20"/>
  <c r="A379" i="20"/>
  <c r="B378" i="20"/>
  <c r="A378" i="20"/>
  <c r="B377" i="20"/>
  <c r="A377" i="20"/>
  <c r="B376" i="20"/>
  <c r="A376" i="20"/>
  <c r="B375" i="20"/>
  <c r="A375" i="20"/>
  <c r="B374" i="20"/>
  <c r="A374" i="20"/>
  <c r="B373" i="20"/>
  <c r="A373" i="20"/>
  <c r="B372" i="20"/>
  <c r="A372" i="20"/>
  <c r="B371" i="20"/>
  <c r="A371" i="20"/>
  <c r="B370" i="20"/>
  <c r="A370" i="20"/>
  <c r="B369" i="20"/>
  <c r="A369" i="20"/>
  <c r="B368" i="20"/>
  <c r="A368" i="20"/>
  <c r="B367" i="20"/>
  <c r="A367" i="20"/>
  <c r="B366" i="20"/>
  <c r="A366" i="20"/>
  <c r="B365" i="20"/>
  <c r="A365" i="20"/>
  <c r="B364" i="20"/>
  <c r="A364" i="20"/>
  <c r="B363" i="20"/>
  <c r="A363" i="20"/>
  <c r="B362" i="20"/>
  <c r="A362" i="20"/>
  <c r="B361" i="20"/>
  <c r="A361" i="20"/>
  <c r="B360" i="20"/>
  <c r="A360" i="20"/>
  <c r="B359" i="20"/>
  <c r="A359" i="20"/>
  <c r="B358" i="20"/>
  <c r="A358" i="20"/>
  <c r="B357" i="20"/>
  <c r="A357" i="20"/>
  <c r="B356" i="20"/>
  <c r="A356" i="20"/>
  <c r="B355" i="20"/>
  <c r="A355" i="20"/>
  <c r="B354" i="20"/>
  <c r="A354" i="20"/>
  <c r="B353" i="20"/>
  <c r="A353" i="20"/>
  <c r="B352" i="20"/>
  <c r="A352" i="20"/>
  <c r="B351" i="20"/>
  <c r="A351" i="20"/>
  <c r="B350" i="20"/>
  <c r="A350" i="20"/>
  <c r="B349" i="20"/>
  <c r="A349" i="20"/>
  <c r="B348" i="20"/>
  <c r="A348" i="20"/>
  <c r="B347" i="20"/>
  <c r="A347" i="20"/>
  <c r="B346" i="20"/>
  <c r="A346" i="20"/>
  <c r="B345" i="20"/>
  <c r="A345" i="20"/>
  <c r="B344" i="20"/>
  <c r="A344" i="20"/>
  <c r="B343" i="20"/>
  <c r="A343" i="20"/>
  <c r="B342" i="20"/>
  <c r="A342" i="20"/>
  <c r="B341" i="20"/>
  <c r="A341" i="20"/>
  <c r="B340" i="20"/>
  <c r="A340" i="20"/>
  <c r="B339" i="20"/>
  <c r="A339" i="20"/>
  <c r="B338" i="20"/>
  <c r="A338" i="20"/>
  <c r="B337" i="20"/>
  <c r="A337" i="20"/>
  <c r="B336" i="20"/>
  <c r="A336" i="20"/>
  <c r="B335" i="20"/>
  <c r="A335" i="20"/>
  <c r="B334" i="20"/>
  <c r="A334" i="20"/>
  <c r="B333" i="20"/>
  <c r="A333" i="20"/>
  <c r="B332" i="20"/>
  <c r="A332" i="20"/>
  <c r="B331" i="20"/>
  <c r="A331" i="20"/>
  <c r="B330" i="20"/>
  <c r="A330" i="20"/>
  <c r="B329" i="20"/>
  <c r="A329" i="20"/>
  <c r="B328" i="20"/>
  <c r="A328" i="20"/>
  <c r="B327" i="20"/>
  <c r="A327" i="20"/>
  <c r="B326" i="20"/>
  <c r="A326" i="20"/>
  <c r="B325" i="20"/>
  <c r="A325" i="20"/>
  <c r="B324" i="20"/>
  <c r="A324" i="20"/>
  <c r="B323" i="20"/>
  <c r="A323" i="20"/>
  <c r="B322" i="20"/>
  <c r="A322" i="20"/>
  <c r="B321" i="20"/>
  <c r="A321" i="20"/>
  <c r="B320" i="20"/>
  <c r="A320" i="20"/>
  <c r="B319" i="20"/>
  <c r="A319" i="20"/>
  <c r="B318" i="20"/>
  <c r="A318" i="20"/>
  <c r="B317" i="20"/>
  <c r="A317" i="20"/>
  <c r="B316" i="20"/>
  <c r="A316" i="20"/>
  <c r="B315" i="20"/>
  <c r="A315" i="20"/>
  <c r="B314" i="20"/>
  <c r="A314" i="20"/>
  <c r="B313" i="20"/>
  <c r="A313" i="20"/>
  <c r="B312" i="20"/>
  <c r="A312" i="20"/>
  <c r="B311" i="20"/>
  <c r="A311" i="20"/>
  <c r="B310" i="20"/>
  <c r="A310" i="20"/>
  <c r="B309" i="20"/>
  <c r="A309" i="20"/>
  <c r="B308" i="20"/>
  <c r="A308" i="20"/>
  <c r="B307" i="20"/>
  <c r="A307" i="20"/>
  <c r="B306" i="20"/>
  <c r="A306" i="20"/>
  <c r="B305" i="20"/>
  <c r="A305" i="20"/>
  <c r="B304" i="20"/>
  <c r="A304" i="20"/>
  <c r="B303" i="20"/>
  <c r="A303" i="20"/>
  <c r="B302" i="20"/>
  <c r="A302" i="20"/>
  <c r="B301" i="20"/>
  <c r="A301" i="20"/>
  <c r="B300" i="20"/>
  <c r="A300" i="20"/>
  <c r="B287" i="20"/>
  <c r="A287" i="20"/>
  <c r="B286" i="20"/>
  <c r="A286" i="20"/>
  <c r="B285" i="20"/>
  <c r="A285" i="20"/>
  <c r="B284" i="20"/>
  <c r="A284" i="20"/>
  <c r="B283" i="20"/>
  <c r="A283" i="20"/>
  <c r="B282" i="20"/>
  <c r="A282" i="20"/>
  <c r="B281" i="20"/>
  <c r="A281" i="20"/>
  <c r="B280" i="20"/>
  <c r="A280" i="20"/>
  <c r="B279" i="20"/>
  <c r="A279" i="20"/>
  <c r="B278" i="20"/>
  <c r="A278" i="20"/>
  <c r="B277" i="20"/>
  <c r="A277" i="20"/>
  <c r="B276" i="20"/>
  <c r="A276" i="20"/>
  <c r="B275" i="20"/>
  <c r="A275" i="20"/>
  <c r="B274" i="20"/>
  <c r="A274" i="20"/>
  <c r="B273" i="20"/>
  <c r="A273" i="20"/>
  <c r="B272" i="20"/>
  <c r="A272" i="20"/>
  <c r="B271" i="20"/>
  <c r="A271" i="20"/>
  <c r="B270" i="20"/>
  <c r="A270" i="20"/>
  <c r="B269" i="20"/>
  <c r="A269" i="20"/>
  <c r="B268" i="20"/>
  <c r="A268" i="20"/>
  <c r="B267" i="20"/>
  <c r="A267" i="20"/>
  <c r="B266" i="20"/>
  <c r="A266" i="20"/>
  <c r="B265" i="20"/>
  <c r="A265" i="20"/>
  <c r="B264" i="20"/>
  <c r="A264" i="20"/>
  <c r="B263" i="20"/>
  <c r="A263" i="20"/>
  <c r="B262" i="20"/>
  <c r="A262" i="20"/>
  <c r="B261" i="20"/>
  <c r="A261" i="20"/>
  <c r="B260" i="20"/>
  <c r="A260" i="20"/>
  <c r="B259" i="20"/>
  <c r="A259" i="20"/>
  <c r="B258" i="20"/>
  <c r="A258" i="20"/>
  <c r="B257" i="20"/>
  <c r="A257" i="20"/>
  <c r="B256" i="20"/>
  <c r="A256" i="20"/>
  <c r="B255" i="20"/>
  <c r="A255" i="20"/>
  <c r="B254" i="20"/>
  <c r="A254" i="20"/>
  <c r="B253" i="20"/>
  <c r="A253" i="20"/>
  <c r="B252" i="20"/>
  <c r="A252" i="20"/>
  <c r="B251" i="20"/>
  <c r="A251" i="20"/>
  <c r="B250" i="20"/>
  <c r="A250" i="20"/>
  <c r="B249" i="20"/>
  <c r="A249" i="20"/>
  <c r="B248" i="20"/>
  <c r="A248" i="20"/>
  <c r="B247" i="20"/>
  <c r="A247" i="20"/>
  <c r="B246" i="20"/>
  <c r="A246" i="20"/>
  <c r="B245" i="20"/>
  <c r="A245" i="20"/>
  <c r="B244" i="20"/>
  <c r="A244" i="20"/>
  <c r="B243" i="20"/>
  <c r="A243" i="20"/>
  <c r="B242" i="20"/>
  <c r="A242" i="20"/>
  <c r="B241" i="20"/>
  <c r="A241" i="20"/>
  <c r="B240" i="20"/>
  <c r="A240" i="20"/>
  <c r="B239" i="20"/>
  <c r="A239" i="20"/>
  <c r="B238" i="20"/>
  <c r="A238" i="20"/>
  <c r="B237" i="20"/>
  <c r="A237" i="20"/>
  <c r="B236" i="20"/>
  <c r="A236" i="20"/>
  <c r="B235" i="20"/>
  <c r="A235" i="20"/>
  <c r="B234" i="20"/>
  <c r="A234" i="20"/>
  <c r="B233" i="20"/>
  <c r="A233" i="20"/>
  <c r="B232" i="20"/>
  <c r="A232" i="20"/>
  <c r="B231" i="20"/>
  <c r="A231" i="20"/>
  <c r="B230" i="20"/>
  <c r="A230" i="20"/>
  <c r="B229" i="20"/>
  <c r="A229" i="20"/>
  <c r="B228" i="20"/>
  <c r="A228" i="20"/>
  <c r="B227" i="20"/>
  <c r="A227" i="20"/>
  <c r="B226" i="20"/>
  <c r="A226" i="20"/>
  <c r="B225" i="20"/>
  <c r="A225" i="20"/>
  <c r="B224" i="20"/>
  <c r="A224" i="20"/>
  <c r="B223" i="20"/>
  <c r="A223" i="20"/>
  <c r="B222" i="20"/>
  <c r="A222" i="20"/>
  <c r="B221" i="20"/>
  <c r="A221" i="20"/>
  <c r="B220" i="20"/>
  <c r="A220" i="20"/>
  <c r="B219" i="20"/>
  <c r="A219" i="20"/>
  <c r="B218" i="20"/>
  <c r="A218" i="20"/>
  <c r="B217" i="20"/>
  <c r="A217" i="20"/>
  <c r="B216" i="20"/>
  <c r="A216" i="20"/>
  <c r="B215" i="20"/>
  <c r="A215" i="20"/>
  <c r="B214" i="20"/>
  <c r="A214" i="20"/>
  <c r="B213" i="20"/>
  <c r="A213" i="20"/>
  <c r="B212" i="20"/>
  <c r="A212" i="20"/>
  <c r="B211" i="20"/>
  <c r="A211" i="20"/>
  <c r="B210" i="20"/>
  <c r="A210" i="20"/>
  <c r="B209" i="20"/>
  <c r="A209" i="20"/>
  <c r="B208" i="20"/>
  <c r="A208" i="20"/>
  <c r="B207" i="20"/>
  <c r="A207" i="20"/>
  <c r="B206" i="20"/>
  <c r="A206" i="20"/>
  <c r="B205" i="20"/>
  <c r="A205" i="20"/>
  <c r="B204" i="20"/>
  <c r="A204" i="20"/>
  <c r="B203" i="20"/>
  <c r="A203" i="20"/>
  <c r="B202" i="20"/>
  <c r="A202" i="20"/>
  <c r="B201" i="20"/>
  <c r="A201" i="20"/>
  <c r="B200" i="20"/>
  <c r="A200" i="20"/>
  <c r="B199" i="20"/>
  <c r="A199" i="20"/>
  <c r="B198" i="20"/>
  <c r="A198" i="20"/>
  <c r="B197" i="20"/>
  <c r="A197" i="20"/>
  <c r="B196" i="20"/>
  <c r="A196" i="20"/>
  <c r="B195" i="20"/>
  <c r="A195" i="20"/>
  <c r="B194" i="20"/>
  <c r="A194" i="20"/>
  <c r="B193" i="20"/>
  <c r="A193" i="20"/>
  <c r="B192" i="20"/>
  <c r="A192" i="20"/>
  <c r="B191" i="20"/>
  <c r="A191" i="20"/>
  <c r="B190" i="20"/>
  <c r="A190" i="20"/>
  <c r="B189" i="20"/>
  <c r="A189" i="20"/>
  <c r="B188" i="20"/>
  <c r="A188" i="20"/>
  <c r="B187" i="20"/>
  <c r="A187" i="20"/>
  <c r="B186" i="20"/>
  <c r="A186" i="20"/>
  <c r="B185" i="20"/>
  <c r="A185" i="20"/>
  <c r="B184" i="20"/>
  <c r="A184" i="20"/>
  <c r="B183" i="20"/>
  <c r="A183" i="20"/>
  <c r="B182" i="20"/>
  <c r="A182" i="20"/>
  <c r="B181" i="20"/>
  <c r="A181" i="20"/>
  <c r="B180" i="20"/>
  <c r="A180" i="20"/>
  <c r="B179" i="20"/>
  <c r="A179" i="20"/>
  <c r="B178" i="20"/>
  <c r="A178" i="20"/>
  <c r="B177" i="20"/>
  <c r="A177" i="20"/>
  <c r="B166" i="20"/>
  <c r="A166" i="20"/>
  <c r="B165" i="20"/>
  <c r="A165" i="20"/>
  <c r="B164" i="20"/>
  <c r="A164" i="20"/>
  <c r="B163" i="20"/>
  <c r="A163" i="20"/>
  <c r="B162" i="20"/>
  <c r="A162" i="20"/>
  <c r="B161" i="20"/>
  <c r="A161" i="20"/>
  <c r="B160" i="20"/>
  <c r="A160" i="20"/>
  <c r="B159" i="20"/>
  <c r="A159" i="20"/>
  <c r="B134" i="20"/>
  <c r="A134" i="20"/>
  <c r="B133" i="20"/>
  <c r="A133" i="20"/>
  <c r="B132" i="20"/>
  <c r="A132" i="20"/>
  <c r="B131" i="20"/>
  <c r="A131" i="20"/>
  <c r="B130" i="20"/>
  <c r="A130" i="20"/>
  <c r="B129" i="20"/>
  <c r="A129" i="20"/>
  <c r="A128" i="20"/>
  <c r="A127" i="20"/>
  <c r="B126" i="20"/>
  <c r="A126" i="20"/>
  <c r="B125" i="20"/>
  <c r="A125" i="20"/>
  <c r="B124" i="20"/>
  <c r="A124" i="20"/>
  <c r="B123" i="20"/>
  <c r="A123" i="20"/>
  <c r="B122" i="20"/>
  <c r="A122" i="20"/>
  <c r="B121" i="20"/>
  <c r="A121" i="20"/>
  <c r="B120" i="20"/>
  <c r="A120" i="20"/>
  <c r="B119" i="20"/>
  <c r="A119" i="20"/>
  <c r="B118" i="20"/>
  <c r="A118" i="20"/>
  <c r="B117" i="20"/>
  <c r="A117" i="20"/>
  <c r="B116" i="20"/>
  <c r="A116" i="20"/>
  <c r="B115" i="20"/>
  <c r="A115" i="20"/>
  <c r="B114" i="20"/>
  <c r="A114" i="20"/>
  <c r="B113" i="20"/>
  <c r="A113" i="20"/>
  <c r="B112" i="20"/>
  <c r="A112" i="20"/>
  <c r="B111" i="20"/>
  <c r="A111" i="20"/>
  <c r="B110" i="20"/>
  <c r="A110" i="20"/>
  <c r="B98" i="20"/>
  <c r="A98" i="20"/>
  <c r="B97" i="20"/>
  <c r="A97" i="20"/>
  <c r="B96" i="20"/>
  <c r="A96" i="20"/>
  <c r="B95" i="20"/>
  <c r="A95" i="20"/>
  <c r="B94" i="20"/>
  <c r="A94" i="20"/>
  <c r="B73" i="20"/>
  <c r="A73" i="20"/>
  <c r="B72" i="20"/>
  <c r="A72" i="20"/>
  <c r="B71" i="20"/>
  <c r="A71" i="20"/>
  <c r="B70" i="20"/>
  <c r="A70" i="20"/>
  <c r="B69" i="20"/>
  <c r="A69" i="20"/>
  <c r="B68" i="20"/>
  <c r="A68" i="20"/>
  <c r="B67" i="20"/>
  <c r="A67" i="20"/>
  <c r="B66" i="20"/>
  <c r="A66" i="20"/>
  <c r="B65" i="20"/>
  <c r="A65" i="20"/>
  <c r="B64" i="20"/>
  <c r="A64" i="20"/>
  <c r="B63" i="20"/>
  <c r="A63" i="20"/>
  <c r="B62" i="20"/>
  <c r="A62" i="20"/>
  <c r="B61" i="20"/>
  <c r="A61" i="20"/>
  <c r="B60" i="20"/>
  <c r="A60" i="20"/>
  <c r="B59" i="20"/>
  <c r="A59" i="20"/>
  <c r="B58" i="20"/>
  <c r="A58" i="20"/>
  <c r="B57" i="20"/>
  <c r="A57" i="20"/>
  <c r="B56" i="20"/>
  <c r="A56" i="20"/>
  <c r="B55" i="20"/>
  <c r="A55" i="20"/>
  <c r="B54" i="20"/>
  <c r="A54" i="20"/>
  <c r="B53" i="20"/>
  <c r="A53" i="20"/>
  <c r="B52" i="20"/>
  <c r="A52" i="20"/>
  <c r="B51" i="20"/>
  <c r="A51" i="20"/>
  <c r="B50" i="20"/>
  <c r="A50" i="20"/>
  <c r="B49" i="20"/>
  <c r="A49" i="20"/>
  <c r="B48" i="20"/>
  <c r="A48" i="20"/>
  <c r="B47" i="20"/>
  <c r="A47" i="20"/>
  <c r="B46" i="20"/>
  <c r="A46" i="20"/>
  <c r="B45" i="20"/>
  <c r="A45" i="20"/>
  <c r="B44" i="20"/>
  <c r="A44" i="20"/>
  <c r="B43" i="20"/>
  <c r="A43" i="20"/>
  <c r="B42" i="20"/>
  <c r="A42" i="20"/>
  <c r="B41" i="20"/>
  <c r="A41" i="20"/>
  <c r="B40" i="20"/>
  <c r="A40" i="20"/>
  <c r="B39" i="20"/>
  <c r="A39" i="20"/>
  <c r="B38" i="20"/>
  <c r="A38" i="20"/>
  <c r="B37" i="20"/>
  <c r="A37" i="20"/>
  <c r="B36" i="20"/>
  <c r="A36" i="20"/>
  <c r="B35" i="20"/>
  <c r="A35" i="20"/>
  <c r="B34" i="20"/>
  <c r="A34" i="20"/>
  <c r="B33" i="20"/>
  <c r="A33" i="20"/>
  <c r="B32" i="20"/>
  <c r="A32" i="20"/>
  <c r="B23" i="20"/>
  <c r="A23" i="20"/>
  <c r="B22" i="20"/>
  <c r="A22" i="20"/>
  <c r="B21" i="20"/>
  <c r="A21" i="20"/>
  <c r="B20" i="20"/>
  <c r="A20" i="20"/>
  <c r="B19" i="20"/>
  <c r="A19" i="20"/>
  <c r="B18" i="20"/>
  <c r="A18" i="20"/>
  <c r="B17" i="20"/>
  <c r="A17" i="20"/>
  <c r="B16" i="20"/>
  <c r="A16" i="20"/>
  <c r="B15" i="20"/>
  <c r="A15" i="20"/>
  <c r="B14" i="20"/>
  <c r="A14" i="20"/>
  <c r="B13" i="20"/>
  <c r="A13" i="20"/>
  <c r="B12" i="20"/>
  <c r="A12" i="20"/>
  <c r="B11" i="20"/>
  <c r="A11" i="20"/>
  <c r="B10" i="20"/>
  <c r="A10" i="20"/>
  <c r="B9" i="20"/>
  <c r="A9" i="20"/>
  <c r="B8" i="20"/>
  <c r="A8" i="20"/>
  <c r="B7" i="20"/>
  <c r="A7" i="20"/>
  <c r="B6" i="20"/>
  <c r="A6" i="20"/>
  <c r="B5" i="20"/>
  <c r="A5" i="20"/>
  <c r="B4" i="20"/>
  <c r="A4" i="20"/>
  <c r="B3" i="20"/>
  <c r="A3" i="20"/>
</calcChain>
</file>

<file path=xl/sharedStrings.xml><?xml version="1.0" encoding="utf-8"?>
<sst xmlns="http://schemas.openxmlformats.org/spreadsheetml/2006/main" count="11056" uniqueCount="2868">
  <si>
    <t>201.171</t>
  </si>
  <si>
    <t>204B.45, subd. 2; 8210.3000, subp. 3</t>
  </si>
  <si>
    <t>Minn. Const. Article IV, Section 12</t>
  </si>
  <si>
    <t>Special Elections</t>
  </si>
  <si>
    <t>204C.27</t>
  </si>
  <si>
    <t>365.51, subd. 1</t>
  </si>
  <si>
    <t>204B.27, subd. 2</t>
  </si>
  <si>
    <t>204C.03</t>
  </si>
  <si>
    <t>204B.16, subd. 1a</t>
  </si>
  <si>
    <t>204B.28, subd. 1</t>
  </si>
  <si>
    <t>Notice</t>
  </si>
  <si>
    <t>205.13, subd. 6</t>
  </si>
  <si>
    <t>204B.28, subd. 2</t>
  </si>
  <si>
    <t>Election Day</t>
  </si>
  <si>
    <t>205.16, subd. 3</t>
  </si>
  <si>
    <t>DATES</t>
  </si>
  <si>
    <t>204D.09, subd. 1</t>
  </si>
  <si>
    <t>Ballots</t>
  </si>
  <si>
    <t>Boundaries</t>
  </si>
  <si>
    <t>205.16, subd. 1</t>
  </si>
  <si>
    <t>203B.11, subd. 2</t>
  </si>
  <si>
    <t>203B.23</t>
  </si>
  <si>
    <t>204B.45, subd. 2</t>
  </si>
  <si>
    <t>Enter Thanksgiving Day</t>
  </si>
  <si>
    <t>Enter Christmas Day</t>
  </si>
  <si>
    <t>205.075, subd. 1</t>
  </si>
  <si>
    <t>206.83</t>
  </si>
  <si>
    <t>204B.29, subd. 1</t>
  </si>
  <si>
    <t>205.17, subd. 7</t>
  </si>
  <si>
    <t>201.091, subd. 2</t>
  </si>
  <si>
    <t>204B.31, subd. 2</t>
  </si>
  <si>
    <t>205.16, subd. 2</t>
  </si>
  <si>
    <t>206.58, subd. 1</t>
  </si>
  <si>
    <t>203B.085</t>
  </si>
  <si>
    <t>Enter Date of General Election (1st Tuesday after 1st Monday in Nov.)</t>
  </si>
  <si>
    <t>Enter Martin Luther King Jr. Day</t>
  </si>
  <si>
    <t>Enter Presidents Day</t>
  </si>
  <si>
    <t>Enter Memorial Day</t>
  </si>
  <si>
    <t>Enter Independence Day Holiday</t>
  </si>
  <si>
    <t xml:space="preserve">Enter Labor Day </t>
  </si>
  <si>
    <t>Begin Date</t>
  </si>
  <si>
    <t>End Date</t>
  </si>
  <si>
    <t>After the Election</t>
  </si>
  <si>
    <t>645.44, subd. 5</t>
  </si>
  <si>
    <t>Holiday</t>
  </si>
  <si>
    <t>211A.02, subd. 1</t>
  </si>
  <si>
    <t>Filing</t>
  </si>
  <si>
    <t>205.13, subd. 1a</t>
  </si>
  <si>
    <t>Legislature</t>
  </si>
  <si>
    <t>Equipment</t>
  </si>
  <si>
    <t>Enter Date of First Monday in January</t>
  </si>
  <si>
    <t>204B.21, subd. 2</t>
  </si>
  <si>
    <t>Election Judges</t>
  </si>
  <si>
    <t>201.061, subd. 1</t>
  </si>
  <si>
    <t>211A.05, subd. 1</t>
  </si>
  <si>
    <t>203B.11, subd. 4</t>
  </si>
  <si>
    <t>201.11, subd. 2</t>
  </si>
  <si>
    <t>Polling Place</t>
  </si>
  <si>
    <t>Enter First Thursday in December (Truth in Taxation)</t>
  </si>
  <si>
    <t>Enter Date of Previous November General Election</t>
  </si>
  <si>
    <t>8210.2200, subp. 3</t>
  </si>
  <si>
    <t>204B.14, subd. 4a</t>
  </si>
  <si>
    <t>Enter Auditors' Training Conference Ending Date (TBD)</t>
  </si>
  <si>
    <t>Enter Auditors' Training Conference Beginning Date (TBD)</t>
  </si>
  <si>
    <t>Enter Previous Year's Christmas Day</t>
  </si>
  <si>
    <t>204B.35, subd. 4</t>
  </si>
  <si>
    <t>201.091, subd. 2; 204B.35, subd. 4</t>
  </si>
  <si>
    <t>203B.22</t>
  </si>
  <si>
    <t>Enter next year's New Year's Day Holiday</t>
  </si>
  <si>
    <t>Enter next year's 1st Monday in January</t>
  </si>
  <si>
    <t>Enter next year's Martin Luther King, Jr. Day</t>
  </si>
  <si>
    <t>Enter next year's Presidents' Day</t>
  </si>
  <si>
    <t>211A.02, subd. 6</t>
  </si>
  <si>
    <t>203B.121, subd. 2(d)</t>
  </si>
  <si>
    <t>203B.081, subd. 2</t>
  </si>
  <si>
    <t>206.61, subd. 5; 8220.0825, subp. 2</t>
  </si>
  <si>
    <t>204B.14, subd. 4</t>
  </si>
  <si>
    <t>Enter Date that Legislative Session Begins (even year - joint agreement of both bodies)</t>
  </si>
  <si>
    <t>Enter Date of Next Year's March Township Election</t>
  </si>
  <si>
    <t>Enter New Years Day Holiday Observed (1-1 but affects work day if falls on weekend)</t>
  </si>
  <si>
    <t>Enter Veterans' Day Observed (11-11 but affects work day if falls on weekend)</t>
  </si>
  <si>
    <t>Enter date of 2018 Precinct Caucuses</t>
  </si>
  <si>
    <t>Enter last business day before May 1 for this calendar year</t>
  </si>
  <si>
    <t>Enter Last Monday in January of this Calendar Year</t>
  </si>
  <si>
    <t>Enter Thanksgiving Day of previous year</t>
  </si>
  <si>
    <t>Enter 12/31 date of previous year's calendar</t>
  </si>
  <si>
    <t>Minn. Const. Article IV; 3.011</t>
  </si>
  <si>
    <t>Enter February uniform election date (2nd Tuesday in February) for this year</t>
  </si>
  <si>
    <t>Enter February uniform election date (2nd Tuesday in February) for next calendar year</t>
  </si>
  <si>
    <t>Enter April uniform election date (2nd Tuesday in April) for this year</t>
  </si>
  <si>
    <t>Enter May uniform election date (2nd Tuesday in May) for this year</t>
  </si>
  <si>
    <t>205A.05, subd. 1a</t>
  </si>
  <si>
    <t>204B.16, subd. 1; 205.10, subds. 1, 3a &amp; 4; 205.105, subd. 2; 205A.05, subds. 1, 1a &amp; 2; 206.57, subd. 5a(a); 206.90, subd. 6; 373.50, subd. 2</t>
  </si>
  <si>
    <t>204B.195</t>
  </si>
  <si>
    <t>201.061, subd. 3(b); 8200.5100, subp. 1E(1)</t>
  </si>
  <si>
    <t>8200.3110; 8200.5100, subp. 1C; 8210.3000; subps. 7 &amp; 7a</t>
  </si>
  <si>
    <t>205.105; 205.16, subd. 1; 365.51, subd. 2; 373.50</t>
  </si>
  <si>
    <t>205.175; subd. 2</t>
  </si>
  <si>
    <t>205.175, subd. 1 &amp; 3</t>
  </si>
  <si>
    <t>201.121, subd. 1(a)</t>
  </si>
  <si>
    <t>204B.21, subd. 1</t>
  </si>
  <si>
    <t>206.57, subd. 5a</t>
  </si>
  <si>
    <t>204C.36; 209.021, subds. 1 &amp; 3</t>
  </si>
  <si>
    <t>205.185; 204C.36; 209.021; 211A.05, subd. 1</t>
  </si>
  <si>
    <t>367.25, subd. 1</t>
  </si>
  <si>
    <t>204B.14, subd. 2(b)</t>
  </si>
  <si>
    <r>
      <t xml:space="preserve">Legislature: </t>
    </r>
    <r>
      <rPr>
        <sz val="12"/>
        <rFont val="Calibri"/>
        <family val="2"/>
        <scheme val="minor"/>
      </rPr>
      <t xml:space="preserve">Last day for 2018 Legislature to meet in regular session - first Monday following the 3rd Saturday in May of any year. </t>
    </r>
    <r>
      <rPr>
        <i/>
        <sz val="12"/>
        <rFont val="Calibri"/>
        <family val="2"/>
        <scheme val="minor"/>
      </rPr>
      <t>Minnesota Constitution, Article IV, Section 12</t>
    </r>
  </si>
  <si>
    <t>205.13, subds. 1a &amp; 2</t>
  </si>
  <si>
    <t>211A.02, subd. 6(c)</t>
  </si>
  <si>
    <t>204B.16, subd. 1</t>
  </si>
  <si>
    <t>204B.16, subd. 1; 205A.11, subd. 2</t>
  </si>
  <si>
    <t>204B.25, subd. 4; 204B.27, subd. 10; 8240.0200, subp. 2; 8240.2700, subp. 1</t>
  </si>
  <si>
    <t>Presidential Nomination Primary</t>
  </si>
  <si>
    <t>205.075, subd. 1; 207A.11(b)</t>
  </si>
  <si>
    <t>202A.14, subd. 1(b)(1); 205.075, subd. 1</t>
  </si>
  <si>
    <t>Enter April uniform election date (2nd Tuesday in April) for next calendar year</t>
  </si>
  <si>
    <t>Enter May uniform election date (2nd Tuesday in May) for next calendar year</t>
  </si>
  <si>
    <t>203B.28</t>
  </si>
  <si>
    <t>204C.32, subd. 2</t>
  </si>
  <si>
    <t>State Canvass Board</t>
  </si>
  <si>
    <t>Post Election Review</t>
  </si>
  <si>
    <t>204C.33, subd. 3</t>
  </si>
  <si>
    <t>206.895</t>
  </si>
  <si>
    <t>206.89, subds. 1 &amp; 2</t>
  </si>
  <si>
    <t>206.89, subds. 3, 5(b) &amp; 6</t>
  </si>
  <si>
    <t>206.89,  subds. 3, 5(a) &amp; 6</t>
  </si>
  <si>
    <t>204C.33, subds. 1 &amp; 2; 206.89, subd. 2 &amp; 2a</t>
  </si>
  <si>
    <t>204C.32, subd. 1; 206.89, subd. 2</t>
  </si>
  <si>
    <t>203B.081, subd. 2; 204B.35, subd. 4</t>
  </si>
  <si>
    <t>204B.16, subd. 3; 204B.45, subd. 1; 204B.46;  8210.3000, subp. 2</t>
  </si>
  <si>
    <t>203B.121, subd. 1; 203B.23, subd. 1; 204B.45, subd. 2; 204B.46</t>
  </si>
  <si>
    <t>203B.23, subd 1; 204B.45, subd. 2; 204B.46</t>
  </si>
  <si>
    <t>203B.121, subd. 1</t>
  </si>
  <si>
    <t>205.10, subd. 6; 205.16, subd. 4</t>
  </si>
  <si>
    <t>204B.09, subd. 1(a)</t>
  </si>
  <si>
    <t>Hospital District</t>
  </si>
  <si>
    <t>2018 Minnesota Combined Elections Calendar</t>
  </si>
  <si>
    <t xml:space="preserve">This calendar is not intended to provide legal advice and should not be used as a substitute for legal guidance. Readers should consult with an attorney for advice concerning specific situations.  </t>
  </si>
  <si>
    <t>OSS</t>
  </si>
  <si>
    <t>123B.09, subd. 5b; 126C.17, subd. 9; 205.07, subd. 1; 205.075, subd. 2; 205.10, subd. 3a; 205A.04, subd. 1</t>
  </si>
  <si>
    <r>
      <rPr>
        <b/>
        <sz val="12"/>
        <rFont val="Calibri"/>
        <family val="2"/>
        <scheme val="minor"/>
      </rPr>
      <t xml:space="preserve">ODD-YEAR GENERAL ELECTION DAY - OSS: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</si>
  <si>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t>Campaign Finance</t>
  </si>
  <si>
    <t>Political Parties</t>
  </si>
  <si>
    <t>SWCD</t>
  </si>
  <si>
    <t>City with a Primary</t>
  </si>
  <si>
    <t>City without a Primary</t>
  </si>
  <si>
    <t>School District with a Primary</t>
  </si>
  <si>
    <t>School District without a Primary</t>
  </si>
  <si>
    <r>
      <rPr>
        <b/>
        <sz val="12"/>
        <rFont val="Calibri"/>
        <family val="2"/>
        <scheme val="minor"/>
      </rPr>
      <t xml:space="preserve">ODD-YEAR GENERAL ELECTION DAY - Campaign Finance: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</si>
  <si>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r>
      <rPr>
        <b/>
        <sz val="12"/>
        <rFont val="Calibri"/>
        <family val="2"/>
        <scheme val="minor"/>
      </rPr>
      <t xml:space="preserve">ODD-YEAR GENERAL ELECTION DAY - Political Parties: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</si>
  <si>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r>
      <rPr>
        <b/>
        <sz val="12"/>
        <rFont val="Calibri"/>
        <family val="2"/>
        <scheme val="minor"/>
      </rPr>
      <t xml:space="preserve">ODD-YEAR GENERAL ELECTION DAY - SWCD: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</si>
  <si>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r>
      <rPr>
        <b/>
        <sz val="12"/>
        <rFont val="Calibri"/>
        <family val="2"/>
        <scheme val="minor"/>
      </rPr>
      <t xml:space="preserve">ODD-YEAR GENERAL ELECTION DAY - City with a Primary: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</si>
  <si>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r>
      <rPr>
        <b/>
        <sz val="12"/>
        <rFont val="Calibri"/>
        <family val="2"/>
        <scheme val="minor"/>
      </rPr>
      <t xml:space="preserve">ODD-YEAR GENERAL ELECTION DAY - City without a Primary: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</si>
  <si>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r>
      <rPr>
        <b/>
        <sz val="12"/>
        <rFont val="Calibri"/>
        <family val="2"/>
        <scheme val="minor"/>
      </rPr>
      <t xml:space="preserve">ODD-YEAR GENERAL ELECTION DAY - School District with a Primary: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</si>
  <si>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r>
      <rPr>
        <b/>
        <sz val="12"/>
        <rFont val="Calibri"/>
        <family val="2"/>
        <scheme val="minor"/>
      </rPr>
      <t xml:space="preserve">ODD-YEAR GENERAL ELECTION DAY - School District without a Primary: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</si>
  <si>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r>
      <t>Day After Thanksgiving Holiday:</t>
    </r>
    <r>
      <rPr>
        <sz val="12"/>
        <rFont val="Calibri"/>
        <family val="2"/>
        <scheme val="minor"/>
      </rPr>
      <t xml:space="preserve"> Political subdivisions have the option of determining whether Friday after Thanksgiving day shall be a holiday. Where it is determined that day after Thanksgiving is not a holiday, public business may be conducted. </t>
    </r>
    <r>
      <rPr>
        <i/>
        <sz val="12"/>
        <rFont val="Calibri"/>
        <family val="2"/>
        <scheme val="minor"/>
      </rPr>
      <t xml:space="preserve">M.S. 645.44, subd. 5 </t>
    </r>
  </si>
  <si>
    <t>Town with March Elections</t>
  </si>
  <si>
    <t>Town with November Elections</t>
  </si>
  <si>
    <t>County</t>
  </si>
  <si>
    <r>
      <rPr>
        <b/>
        <sz val="12"/>
        <rFont val="Calibri"/>
        <family val="2"/>
        <scheme val="minor"/>
      </rPr>
      <t xml:space="preserve">ODD-YEAR GENERAL ELECTION DAY - County: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</si>
  <si>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r>
      <rPr>
        <b/>
        <sz val="12"/>
        <rFont val="Calibri"/>
        <family val="2"/>
        <scheme val="minor"/>
      </rPr>
      <t xml:space="preserve">ODD-YEAR GENERAL ELECTION DAY - Town with March Elections: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</si>
  <si>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r>
      <rPr>
        <b/>
        <sz val="12"/>
        <rFont val="Calibri"/>
        <family val="2"/>
        <scheme val="minor"/>
      </rPr>
      <t xml:space="preserve">ODD-YEAR GENERAL ELECTION DAY - Town with November Elections: </t>
    </r>
    <r>
      <rPr>
        <sz val="12"/>
        <rFont val="Calibri"/>
        <family val="2"/>
        <scheme val="minor"/>
      </rPr>
      <t xml:space="preserve">The 1st Tuesday after the 1st Monday in November. </t>
    </r>
    <r>
      <rPr>
        <i/>
        <sz val="12"/>
        <rFont val="Calibri"/>
        <family val="2"/>
        <scheme val="minor"/>
      </rPr>
      <t>M.S. 123B.09, subd. 5b; 126C.17, subd.9; 205.07, subd. 1; 205.075, subd. 2; 205.10, subd. 3a; 205A.04; subd. 1</t>
    </r>
  </si>
  <si>
    <t>205A.07, subd. 3a</t>
  </si>
  <si>
    <t>204B.46; 205.10, subd. 6; 205.16, subds. 4 &amp; 5; 205A.05, subd. 3; 205A.07, subds. 3 &amp; 3b; 447.32, subd. 3</t>
  </si>
  <si>
    <r>
      <t xml:space="preserve">Jurisdiction with February Uniform Election Day Special Election: </t>
    </r>
    <r>
      <rPr>
        <sz val="12"/>
        <rFont val="Calibri"/>
        <family val="2"/>
        <scheme val="minor"/>
      </rPr>
      <t xml:space="preserve">Last day to provide written notice of </t>
    </r>
    <r>
      <rPr>
        <b/>
        <i/>
        <u/>
        <sz val="12"/>
        <rFont val="Calibri"/>
        <family val="2"/>
        <scheme val="minor"/>
      </rPr>
      <t>February Uniform Election Date</t>
    </r>
    <r>
      <rPr>
        <sz val="12"/>
        <rFont val="Calibri"/>
        <family val="2"/>
        <scheme val="minor"/>
      </rPr>
      <t xml:space="preserve"> special and/or mail elections to auditor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special and/or mail elections by scheduling the election in SVRS – at least 74 days before election. </t>
    </r>
    <r>
      <rPr>
        <i/>
        <sz val="12"/>
        <rFont val="Calibri"/>
        <family val="2"/>
        <scheme val="minor"/>
      </rPr>
      <t>M.S. 204B.46; 205.10, subd. 6; 205.16, subds. 4 &amp; 5; 205A.05, subd. 3; 205A.07, subds. 3 &amp; 3b; 447.32, subd. 3</t>
    </r>
  </si>
  <si>
    <r>
      <t xml:space="preserve">Jurisdiction with February Uniform Election Day Special Election: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February Uniform Election Date</t>
    </r>
    <r>
      <rPr>
        <sz val="12"/>
        <rFont val="Calibri"/>
        <family val="2"/>
        <scheme val="minor"/>
      </rPr>
      <t xml:space="preserve"> - at least 74 days before election. </t>
    </r>
    <r>
      <rPr>
        <i/>
        <sz val="12"/>
        <rFont val="Calibri"/>
        <family val="2"/>
        <scheme val="minor"/>
      </rPr>
      <t>M.S. 205A.07, subd. 3a</t>
    </r>
  </si>
  <si>
    <t>205A.10, subd. 3</t>
  </si>
  <si>
    <r>
      <t>OSS:</t>
    </r>
    <r>
      <rPr>
        <sz val="12"/>
        <rFont val="Calibri"/>
        <family val="2"/>
        <scheme val="minor"/>
      </rPr>
      <t xml:space="preserve"> Last day for winning </t>
    </r>
    <r>
      <rPr>
        <u/>
        <sz val="12"/>
        <rFont val="Calibri"/>
        <family val="2"/>
        <scheme val="minor"/>
      </rPr>
      <t>school district</t>
    </r>
    <r>
      <rPr>
        <sz val="12"/>
        <rFont val="Calibri"/>
        <family val="2"/>
        <scheme val="minor"/>
      </rPr>
      <t xml:space="preserve"> candidates (November 2017 elections) to file an acceptance and oath of office with the clerk (Canvass is completed 3-10 days after election [if no recount]. Certificate is issued </t>
    </r>
    <r>
      <rPr>
        <i/>
        <sz val="12"/>
        <rFont val="Calibri"/>
        <family val="2"/>
        <scheme val="minor"/>
      </rPr>
      <t>after</t>
    </r>
    <r>
      <rPr>
        <sz val="12"/>
        <rFont val="Calibri"/>
        <family val="2"/>
        <scheme val="minor"/>
      </rPr>
      <t xml:space="preserve"> contest period of within 7 days of canvass date) - within 30 days of issuance of certificate of election.</t>
    </r>
    <r>
      <rPr>
        <i/>
        <sz val="12"/>
        <rFont val="Calibri"/>
        <family val="2"/>
        <scheme val="minor"/>
      </rPr>
      <t xml:space="preserve"> M.S. 205A.10, subd. 3</t>
    </r>
  </si>
  <si>
    <r>
      <t>County:</t>
    </r>
    <r>
      <rPr>
        <sz val="12"/>
        <rFont val="Calibri"/>
        <family val="2"/>
        <scheme val="minor"/>
      </rPr>
      <t xml:space="preserve"> Last day for winning </t>
    </r>
    <r>
      <rPr>
        <u/>
        <sz val="12"/>
        <rFont val="Calibri"/>
        <family val="2"/>
        <scheme val="minor"/>
      </rPr>
      <t>school district</t>
    </r>
    <r>
      <rPr>
        <sz val="12"/>
        <rFont val="Calibri"/>
        <family val="2"/>
        <scheme val="minor"/>
      </rPr>
      <t xml:space="preserve"> candidates (November 2017 elections) to file an acceptance and oath of office with the clerk (Canvass is completed 3-10 days after election [if no recount]. Certificate is issued </t>
    </r>
    <r>
      <rPr>
        <i/>
        <sz val="12"/>
        <rFont val="Calibri"/>
        <family val="2"/>
        <scheme val="minor"/>
      </rPr>
      <t>after</t>
    </r>
    <r>
      <rPr>
        <sz val="12"/>
        <rFont val="Calibri"/>
        <family val="2"/>
        <scheme val="minor"/>
      </rPr>
      <t xml:space="preserve"> contest period of within 7 days of canvass date) - within 30 days of issuance of certificate of election.</t>
    </r>
    <r>
      <rPr>
        <i/>
        <sz val="12"/>
        <rFont val="Calibri"/>
        <family val="2"/>
        <scheme val="minor"/>
      </rPr>
      <t xml:space="preserve"> M.S. 205A.10, subd. 3</t>
    </r>
  </si>
  <si>
    <r>
      <t>School District with a Primary:</t>
    </r>
    <r>
      <rPr>
        <sz val="12"/>
        <rFont val="Calibri"/>
        <family val="2"/>
        <scheme val="minor"/>
      </rPr>
      <t xml:space="preserve"> Last day for winning </t>
    </r>
    <r>
      <rPr>
        <u/>
        <sz val="12"/>
        <rFont val="Calibri"/>
        <family val="2"/>
        <scheme val="minor"/>
      </rPr>
      <t>school district</t>
    </r>
    <r>
      <rPr>
        <sz val="12"/>
        <rFont val="Calibri"/>
        <family val="2"/>
        <scheme val="minor"/>
      </rPr>
      <t xml:space="preserve"> candidates (November 2017 elections) to file an acceptance and oath of office with the clerk (Canvass is completed 3-10 days after election [if no recount]. Certificate is issued </t>
    </r>
    <r>
      <rPr>
        <i/>
        <sz val="12"/>
        <rFont val="Calibri"/>
        <family val="2"/>
        <scheme val="minor"/>
      </rPr>
      <t>after</t>
    </r>
    <r>
      <rPr>
        <sz val="12"/>
        <rFont val="Calibri"/>
        <family val="2"/>
        <scheme val="minor"/>
      </rPr>
      <t xml:space="preserve"> contest period of within 7 days of canvass date) - within 30 days of issuance of certificate of election.</t>
    </r>
    <r>
      <rPr>
        <i/>
        <sz val="12"/>
        <rFont val="Calibri"/>
        <family val="2"/>
        <scheme val="minor"/>
      </rPr>
      <t xml:space="preserve"> M.S. 205A.10, subd. 3</t>
    </r>
  </si>
  <si>
    <r>
      <t>School District without a Primary:</t>
    </r>
    <r>
      <rPr>
        <sz val="12"/>
        <rFont val="Calibri"/>
        <family val="2"/>
        <scheme val="minor"/>
      </rPr>
      <t xml:space="preserve"> Last day for winning </t>
    </r>
    <r>
      <rPr>
        <u/>
        <sz val="12"/>
        <rFont val="Calibri"/>
        <family val="2"/>
        <scheme val="minor"/>
      </rPr>
      <t>school district</t>
    </r>
    <r>
      <rPr>
        <sz val="12"/>
        <rFont val="Calibri"/>
        <family val="2"/>
        <scheme val="minor"/>
      </rPr>
      <t xml:space="preserve"> candidates (November 2017 elections) to file an acceptance and oath of office with the clerk (Canvass is completed 3-10 days after election [if no recount]. Certificate is issued </t>
    </r>
    <r>
      <rPr>
        <i/>
        <sz val="12"/>
        <rFont val="Calibri"/>
        <family val="2"/>
        <scheme val="minor"/>
      </rPr>
      <t>after</t>
    </r>
    <r>
      <rPr>
        <sz val="12"/>
        <rFont val="Calibri"/>
        <family val="2"/>
        <scheme val="minor"/>
      </rPr>
      <t xml:space="preserve"> contest period of within 7 days of canvass date) - within 30 days of issuance of certificate of election.</t>
    </r>
    <r>
      <rPr>
        <i/>
        <sz val="12"/>
        <rFont val="Calibri"/>
        <family val="2"/>
        <scheme val="minor"/>
      </rPr>
      <t xml:space="preserve"> M.S. 205A.10, subd. 3</t>
    </r>
  </si>
  <si>
    <r>
      <t xml:space="preserve">Town with March Elections: </t>
    </r>
    <r>
      <rPr>
        <sz val="12"/>
        <rFont val="Calibri"/>
        <family val="2"/>
        <scheme val="minor"/>
      </rPr>
      <t xml:space="preserve">Last day for County Auditor to meet or otherwise communicate with March township officials to review election procedures for </t>
    </r>
    <r>
      <rPr>
        <b/>
        <i/>
        <u/>
        <sz val="12"/>
        <rFont val="Calibri"/>
        <family val="2"/>
        <scheme val="minor"/>
      </rPr>
      <t>2018 March Township</t>
    </r>
    <r>
      <rPr>
        <sz val="12"/>
        <rFont val="Calibri"/>
        <family val="2"/>
        <scheme val="minor"/>
      </rPr>
      <t xml:space="preserve"> Elections - at least 12 weeks before the March town general election. </t>
    </r>
    <r>
      <rPr>
        <i/>
        <sz val="12"/>
        <rFont val="Calibri"/>
        <family val="2"/>
        <scheme val="minor"/>
      </rPr>
      <t xml:space="preserve">M.S. 204B.28, subd. 1 </t>
    </r>
  </si>
  <si>
    <r>
      <t xml:space="preserve">County: </t>
    </r>
    <r>
      <rPr>
        <sz val="12"/>
        <rFont val="Calibri"/>
        <family val="2"/>
        <scheme val="minor"/>
      </rPr>
      <t xml:space="preserve">Last day for County Auditor to meet or otherwise communicate with March township officials to review election procedures for </t>
    </r>
    <r>
      <rPr>
        <b/>
        <i/>
        <u/>
        <sz val="12"/>
        <rFont val="Calibri"/>
        <family val="2"/>
        <scheme val="minor"/>
      </rPr>
      <t>2018 March Township</t>
    </r>
    <r>
      <rPr>
        <sz val="12"/>
        <rFont val="Calibri"/>
        <family val="2"/>
        <scheme val="minor"/>
      </rPr>
      <t xml:space="preserve"> Elections - at least 12 weeks before the March town general election. </t>
    </r>
    <r>
      <rPr>
        <i/>
        <sz val="12"/>
        <rFont val="Calibri"/>
        <family val="2"/>
        <scheme val="minor"/>
      </rPr>
      <t xml:space="preserve">M.S. 204B.28, subd. 1 </t>
    </r>
  </si>
  <si>
    <r>
      <t xml:space="preserve">OSS: </t>
    </r>
    <r>
      <rPr>
        <sz val="12"/>
        <rFont val="Calibri"/>
        <family val="2"/>
        <scheme val="minor"/>
      </rPr>
      <t xml:space="preserve">Last day for County Auditor to meet or otherwise communicate with March township officials to review election procedures for </t>
    </r>
    <r>
      <rPr>
        <b/>
        <i/>
        <u/>
        <sz val="12"/>
        <rFont val="Calibri"/>
        <family val="2"/>
        <scheme val="minor"/>
      </rPr>
      <t>2018 March Township</t>
    </r>
    <r>
      <rPr>
        <sz val="12"/>
        <rFont val="Calibri"/>
        <family val="2"/>
        <scheme val="minor"/>
      </rPr>
      <t xml:space="preserve"> Elections - at least 12 weeks before the March town general election. </t>
    </r>
    <r>
      <rPr>
        <i/>
        <sz val="12"/>
        <rFont val="Calibri"/>
        <family val="2"/>
        <scheme val="minor"/>
      </rPr>
      <t xml:space="preserve">M.S. 204B.28, subd. 1 </t>
    </r>
  </si>
  <si>
    <r>
      <t>Christmas Day Holiday.</t>
    </r>
    <r>
      <rPr>
        <sz val="12"/>
        <rFont val="Calibri"/>
        <family val="2"/>
        <scheme val="minor"/>
      </rPr>
      <t xml:space="preserve"> No public business shall be transacted, except in cases of necessity. </t>
    </r>
    <r>
      <rPr>
        <i/>
        <sz val="12"/>
        <rFont val="Calibri"/>
        <family val="2"/>
        <scheme val="minor"/>
      </rPr>
      <t>M.S. 645.44, subd.5</t>
    </r>
  </si>
  <si>
    <r>
      <rPr>
        <b/>
        <sz val="12"/>
        <rFont val="Calibri"/>
        <family val="2"/>
        <scheme val="minor"/>
      </rPr>
      <t>Town with March Elections:</t>
    </r>
    <r>
      <rPr>
        <sz val="12"/>
        <rFont val="Calibri"/>
        <family val="2"/>
        <scheme val="minor"/>
      </rPr>
      <t xml:space="preserve"> Counties need to run and store </t>
    </r>
    <r>
      <rPr>
        <u/>
        <sz val="12"/>
        <rFont val="Calibri"/>
        <family val="2"/>
        <scheme val="minor"/>
      </rPr>
      <t>jurisdiction voter reg. numbers</t>
    </r>
    <r>
      <rPr>
        <sz val="12"/>
        <rFont val="Calibri"/>
        <family val="2"/>
        <scheme val="minor"/>
      </rPr>
      <t xml:space="preserve"> report for decision if city or town has fewer than 400 registered voters to be exempt from webpage display of candidate financial statements - As of January 1 of the year in which the election is to be held. </t>
    </r>
    <r>
      <rPr>
        <i/>
        <sz val="12"/>
        <rFont val="Calibri"/>
        <family val="2"/>
        <scheme val="minor"/>
      </rPr>
      <t>M.S. 211A.02, subd. 6(c)</t>
    </r>
  </si>
  <si>
    <r>
      <rPr>
        <b/>
        <sz val="12"/>
        <rFont val="Calibri"/>
        <family val="2"/>
        <scheme val="minor"/>
      </rPr>
      <t>OSS:</t>
    </r>
    <r>
      <rPr>
        <sz val="12"/>
        <rFont val="Calibri"/>
        <family val="2"/>
        <scheme val="minor"/>
      </rPr>
      <t xml:space="preserve"> Counties need to run and store </t>
    </r>
    <r>
      <rPr>
        <u/>
        <sz val="12"/>
        <rFont val="Calibri"/>
        <family val="2"/>
        <scheme val="minor"/>
      </rPr>
      <t>jurisdiction voter reg. numbers</t>
    </r>
    <r>
      <rPr>
        <sz val="12"/>
        <rFont val="Calibri"/>
        <family val="2"/>
        <scheme val="minor"/>
      </rPr>
      <t xml:space="preserve"> report for decision if city or town has fewer than 400 registered voters to be exempt from webpage display of candidate financial statements - As of January 1 of the year in which the election is to be held. </t>
    </r>
    <r>
      <rPr>
        <i/>
        <sz val="12"/>
        <rFont val="Calibri"/>
        <family val="2"/>
        <scheme val="minor"/>
      </rPr>
      <t>M.S. 211A.02, subd. 6(c)</t>
    </r>
  </si>
  <si>
    <r>
      <rPr>
        <b/>
        <sz val="12"/>
        <rFont val="Calibri"/>
        <family val="2"/>
        <scheme val="minor"/>
      </rPr>
      <t>Campaign Finance:</t>
    </r>
    <r>
      <rPr>
        <sz val="12"/>
        <rFont val="Calibri"/>
        <family val="2"/>
        <scheme val="minor"/>
      </rPr>
      <t xml:space="preserve"> Counties need to run and store </t>
    </r>
    <r>
      <rPr>
        <u/>
        <sz val="12"/>
        <rFont val="Calibri"/>
        <family val="2"/>
        <scheme val="minor"/>
      </rPr>
      <t>jurisdiction voter reg. numbers</t>
    </r>
    <r>
      <rPr>
        <sz val="12"/>
        <rFont val="Calibri"/>
        <family val="2"/>
        <scheme val="minor"/>
      </rPr>
      <t xml:space="preserve"> report for decision if city or town has fewer than 400 registered voters to be exempt from webpage display of candidate financial statements - As of January 1 of the year in which the election is to be held. </t>
    </r>
    <r>
      <rPr>
        <i/>
        <sz val="12"/>
        <rFont val="Calibri"/>
        <family val="2"/>
        <scheme val="minor"/>
      </rPr>
      <t>M.S. 211A.02, subd. 6(c)</t>
    </r>
  </si>
  <si>
    <r>
      <rPr>
        <b/>
        <sz val="12"/>
        <rFont val="Calibri"/>
        <family val="2"/>
        <scheme val="minor"/>
      </rPr>
      <t>County:</t>
    </r>
    <r>
      <rPr>
        <sz val="12"/>
        <rFont val="Calibri"/>
        <family val="2"/>
        <scheme val="minor"/>
      </rPr>
      <t xml:space="preserve"> Counties need to run and store </t>
    </r>
    <r>
      <rPr>
        <u/>
        <sz val="12"/>
        <rFont val="Calibri"/>
        <family val="2"/>
        <scheme val="minor"/>
      </rPr>
      <t>jurisdiction voter reg. numbers</t>
    </r>
    <r>
      <rPr>
        <sz val="12"/>
        <rFont val="Calibri"/>
        <family val="2"/>
        <scheme val="minor"/>
      </rPr>
      <t xml:space="preserve"> report for decision if city or town has fewer than 400 registered voters to be exempt from webpage display of candidate financial statements - As of January 1 of the year in which the election is to be held. </t>
    </r>
    <r>
      <rPr>
        <i/>
        <sz val="12"/>
        <rFont val="Calibri"/>
        <family val="2"/>
        <scheme val="minor"/>
      </rPr>
      <t>M.S. 211A.02, subd. 6(c)</t>
    </r>
  </si>
  <si>
    <r>
      <rPr>
        <b/>
        <sz val="12"/>
        <rFont val="Calibri"/>
        <family val="2"/>
        <scheme val="minor"/>
      </rPr>
      <t>City with a Primary:</t>
    </r>
    <r>
      <rPr>
        <sz val="12"/>
        <rFont val="Calibri"/>
        <family val="2"/>
        <scheme val="minor"/>
      </rPr>
      <t xml:space="preserve"> Counties need to run and store </t>
    </r>
    <r>
      <rPr>
        <u/>
        <sz val="12"/>
        <rFont val="Calibri"/>
        <family val="2"/>
        <scheme val="minor"/>
      </rPr>
      <t>jurisdiction voter reg. numbers</t>
    </r>
    <r>
      <rPr>
        <sz val="12"/>
        <rFont val="Calibri"/>
        <family val="2"/>
        <scheme val="minor"/>
      </rPr>
      <t xml:space="preserve"> report for decision if city or town has fewer than 400 registered voters to be exempt from webpage display of candidate financial statements - As of January 1 of the year in which the election is to be held. </t>
    </r>
    <r>
      <rPr>
        <i/>
        <sz val="12"/>
        <rFont val="Calibri"/>
        <family val="2"/>
        <scheme val="minor"/>
      </rPr>
      <t>M.S. 211A.02, subd. 6(c)</t>
    </r>
  </si>
  <si>
    <r>
      <rPr>
        <b/>
        <sz val="12"/>
        <rFont val="Calibri"/>
        <family val="2"/>
        <scheme val="minor"/>
      </rPr>
      <t>City without a Primary:</t>
    </r>
    <r>
      <rPr>
        <sz val="12"/>
        <rFont val="Calibri"/>
        <family val="2"/>
        <scheme val="minor"/>
      </rPr>
      <t xml:space="preserve"> Counties need to run and store </t>
    </r>
    <r>
      <rPr>
        <u/>
        <sz val="12"/>
        <rFont val="Calibri"/>
        <family val="2"/>
        <scheme val="minor"/>
      </rPr>
      <t>jurisdiction voter reg. numbers</t>
    </r>
    <r>
      <rPr>
        <sz val="12"/>
        <rFont val="Calibri"/>
        <family val="2"/>
        <scheme val="minor"/>
      </rPr>
      <t xml:space="preserve"> report for decision if city or town has fewer than 400 registered voters to be exempt from webpage display of candidate financial statements - As of January 1 of the year in which the election is to be held. </t>
    </r>
    <r>
      <rPr>
        <i/>
        <sz val="12"/>
        <rFont val="Calibri"/>
        <family val="2"/>
        <scheme val="minor"/>
      </rPr>
      <t>M.S. 211A.02, subd. 6(c)</t>
    </r>
  </si>
  <si>
    <r>
      <rPr>
        <b/>
        <sz val="12"/>
        <rFont val="Calibri"/>
        <family val="2"/>
        <scheme val="minor"/>
      </rPr>
      <t>Town with November Elections:</t>
    </r>
    <r>
      <rPr>
        <sz val="12"/>
        <rFont val="Calibri"/>
        <family val="2"/>
        <scheme val="minor"/>
      </rPr>
      <t xml:space="preserve"> Counties need to run and store </t>
    </r>
    <r>
      <rPr>
        <u/>
        <sz val="12"/>
        <rFont val="Calibri"/>
        <family val="2"/>
        <scheme val="minor"/>
      </rPr>
      <t>jurisdiction voter reg. numbers</t>
    </r>
    <r>
      <rPr>
        <sz val="12"/>
        <rFont val="Calibri"/>
        <family val="2"/>
        <scheme val="minor"/>
      </rPr>
      <t xml:space="preserve"> report for decision if city or town has fewer than 400 registered voters to be exempt from webpage display of candidate financial statements - As of January 1 of the year in which the election is to be held. </t>
    </r>
    <r>
      <rPr>
        <i/>
        <sz val="12"/>
        <rFont val="Calibri"/>
        <family val="2"/>
        <scheme val="minor"/>
      </rPr>
      <t>M.S. 211A.02, subd. 6(c)</t>
    </r>
  </si>
  <si>
    <r>
      <t xml:space="preserve">Jurisdiction with February Uniform Election Day Special Election: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u/>
        <sz val="12"/>
        <rFont val="Calibri"/>
        <family val="2"/>
        <scheme val="minor"/>
      </rPr>
      <t>their</t>
    </r>
    <r>
      <rPr>
        <sz val="12"/>
        <rFont val="Calibri"/>
        <family val="2"/>
        <scheme val="minor"/>
      </rPr>
      <t xml:space="preserve"> elections, last day to provide notice (post) of mail balloting and the special mail procedure for </t>
    </r>
    <r>
      <rPr>
        <b/>
        <i/>
        <u/>
        <sz val="12"/>
        <rFont val="Calibri"/>
        <family val="2"/>
        <scheme val="minor"/>
      </rPr>
      <t>February Uniform Election Date</t>
    </r>
    <r>
      <rPr>
        <sz val="12"/>
        <rFont val="Calibri"/>
        <family val="2"/>
        <scheme val="minor"/>
      </rPr>
      <t xml:space="preserve"> special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</si>
  <si>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t>203B.04, subd. 1</t>
  </si>
  <si>
    <r>
      <t xml:space="preserve">School District without a Primary: </t>
    </r>
    <r>
      <rPr>
        <sz val="12"/>
        <rFont val="Calibri"/>
        <family val="2"/>
        <scheme val="minor"/>
      </rPr>
      <t xml:space="preserve">Last day for </t>
    </r>
    <r>
      <rPr>
        <u/>
        <sz val="12"/>
        <rFont val="Calibri"/>
        <family val="2"/>
        <scheme val="minor"/>
      </rPr>
      <t>school districts</t>
    </r>
    <r>
      <rPr>
        <sz val="12"/>
        <rFont val="Calibri"/>
        <family val="2"/>
        <scheme val="minor"/>
      </rPr>
      <t xml:space="preserve"> to designate, by resolution, combined poll places for the following calendar year. Poll place must be designated for use as a poll place by a county (unorganized territory) or city/town for next calendar year - by December 31 of each year.</t>
    </r>
    <r>
      <rPr>
        <i/>
        <sz val="12"/>
        <rFont val="Calibri"/>
        <family val="2"/>
        <scheme val="minor"/>
      </rPr>
      <t xml:space="preserve"> M.S. 204B.16, subd. 1; 205A.11, subd. 2</t>
    </r>
  </si>
  <si>
    <r>
      <t xml:space="preserve">School District with a Primary: </t>
    </r>
    <r>
      <rPr>
        <sz val="12"/>
        <rFont val="Calibri"/>
        <family val="2"/>
        <scheme val="minor"/>
      </rPr>
      <t xml:space="preserve">Last day for </t>
    </r>
    <r>
      <rPr>
        <u/>
        <sz val="12"/>
        <rFont val="Calibri"/>
        <family val="2"/>
        <scheme val="minor"/>
      </rPr>
      <t>school districts</t>
    </r>
    <r>
      <rPr>
        <sz val="12"/>
        <rFont val="Calibri"/>
        <family val="2"/>
        <scheme val="minor"/>
      </rPr>
      <t xml:space="preserve"> to designate, by resolution, combined poll places for the following calendar year. Poll place must be designated for use as a poll place by a county (unorganized territory) or city/town for next calendar year - by December 31 of each year.</t>
    </r>
    <r>
      <rPr>
        <i/>
        <sz val="12"/>
        <rFont val="Calibri"/>
        <family val="2"/>
        <scheme val="minor"/>
      </rPr>
      <t xml:space="preserve"> M.S. 204B.16, subd. 1; 205A.11, subd. 2</t>
    </r>
  </si>
  <si>
    <r>
      <t xml:space="preserve">County: </t>
    </r>
    <r>
      <rPr>
        <sz val="12"/>
        <rFont val="Calibri"/>
        <family val="2"/>
        <scheme val="minor"/>
      </rPr>
      <t xml:space="preserve">Last day for </t>
    </r>
    <r>
      <rPr>
        <u/>
        <sz val="12"/>
        <rFont val="Calibri"/>
        <family val="2"/>
        <scheme val="minor"/>
      </rPr>
      <t>school districts</t>
    </r>
    <r>
      <rPr>
        <sz val="12"/>
        <rFont val="Calibri"/>
        <family val="2"/>
        <scheme val="minor"/>
      </rPr>
      <t xml:space="preserve"> to designate, by resolution, combined poll places for the following calendar year. Poll place must be designated for use as a poll place by a county (unorganized territory) or city/town for next calendar year - by December 31 of each year.</t>
    </r>
    <r>
      <rPr>
        <i/>
        <sz val="12"/>
        <rFont val="Calibri"/>
        <family val="2"/>
        <scheme val="minor"/>
      </rPr>
      <t xml:space="preserve"> M.S. 204B.16, subd. 1; 205A.11, subd. 2</t>
    </r>
  </si>
  <si>
    <r>
      <t xml:space="preserve">OSS: </t>
    </r>
    <r>
      <rPr>
        <sz val="12"/>
        <rFont val="Calibri"/>
        <family val="2"/>
        <scheme val="minor"/>
      </rPr>
      <t xml:space="preserve">Last day for </t>
    </r>
    <r>
      <rPr>
        <u/>
        <sz val="12"/>
        <rFont val="Calibri"/>
        <family val="2"/>
        <scheme val="minor"/>
      </rPr>
      <t>school districts</t>
    </r>
    <r>
      <rPr>
        <sz val="12"/>
        <rFont val="Calibri"/>
        <family val="2"/>
        <scheme val="minor"/>
      </rPr>
      <t xml:space="preserve"> to designate, by resolution, combined poll places for the following calendar year. Poll place must be designated for use as a poll place by a county (unorganized territory) or city/town for next calendar year - by December 31 of each year.</t>
    </r>
    <r>
      <rPr>
        <i/>
        <sz val="12"/>
        <rFont val="Calibri"/>
        <family val="2"/>
        <scheme val="minor"/>
      </rPr>
      <t xml:space="preserve"> M.S. 204B.16, subd. 1; 205A.11, subd. 2</t>
    </r>
  </si>
  <si>
    <r>
      <rPr>
        <b/>
        <sz val="12"/>
        <rFont val="Calibri"/>
        <family val="2"/>
        <scheme val="minor"/>
      </rPr>
      <t>Hospital District:</t>
    </r>
    <r>
      <rPr>
        <sz val="12"/>
        <rFont val="Calibri"/>
        <family val="2"/>
        <scheme val="minor"/>
      </rPr>
      <t xml:space="preserve"> Last day for </t>
    </r>
    <r>
      <rPr>
        <u/>
        <sz val="12"/>
        <rFont val="Calibri"/>
        <family val="2"/>
        <scheme val="minor"/>
      </rPr>
      <t>cities/towns &amp; counties</t>
    </r>
    <r>
      <rPr>
        <sz val="12"/>
        <rFont val="Calibri"/>
        <family val="2"/>
        <scheme val="minor"/>
      </rPr>
      <t xml:space="preserve"> (unorganized territory) to </t>
    </r>
    <r>
      <rPr>
        <i/>
        <sz val="12"/>
        <rFont val="Calibri"/>
        <family val="2"/>
        <scheme val="minor"/>
      </rPr>
      <t>designate</t>
    </r>
    <r>
      <rPr>
        <sz val="12"/>
        <rFont val="Calibri"/>
        <family val="2"/>
        <scheme val="minor"/>
      </rPr>
      <t xml:space="preserve"> by ordinance or resolution </t>
    </r>
    <r>
      <rPr>
        <u/>
        <sz val="12"/>
        <rFont val="Calibri"/>
        <family val="2"/>
        <scheme val="minor"/>
      </rPr>
      <t>a</t>
    </r>
    <r>
      <rPr>
        <sz val="12"/>
        <rFont val="Calibri"/>
        <family val="2"/>
        <scheme val="minor"/>
      </rPr>
      <t xml:space="preserve"> poll place for each election precinct for the following calendar year. To include designated mail ballot precincts' election day poll place - by December 31 of </t>
    </r>
    <r>
      <rPr>
        <u/>
        <sz val="12"/>
        <rFont val="Calibri"/>
        <family val="2"/>
        <scheme val="minor"/>
      </rPr>
      <t>each</t>
    </r>
    <r>
      <rPr>
        <sz val="12"/>
        <rFont val="Calibri"/>
        <family val="2"/>
        <scheme val="minor"/>
      </rPr>
      <t xml:space="preserve"> year. </t>
    </r>
    <r>
      <rPr>
        <i/>
        <sz val="12"/>
        <rFont val="Calibri"/>
        <family val="2"/>
        <scheme val="minor"/>
      </rPr>
      <t>M.S. 204B.16, subd. 1</t>
    </r>
  </si>
  <si>
    <r>
      <rPr>
        <b/>
        <sz val="12"/>
        <rFont val="Calibri"/>
        <family val="2"/>
        <scheme val="minor"/>
      </rPr>
      <t>Town with November Elections:</t>
    </r>
    <r>
      <rPr>
        <sz val="12"/>
        <rFont val="Calibri"/>
        <family val="2"/>
        <scheme val="minor"/>
      </rPr>
      <t xml:space="preserve"> Last day for </t>
    </r>
    <r>
      <rPr>
        <u/>
        <sz val="12"/>
        <rFont val="Calibri"/>
        <family val="2"/>
        <scheme val="minor"/>
      </rPr>
      <t>cities/towns &amp; counties</t>
    </r>
    <r>
      <rPr>
        <sz val="12"/>
        <rFont val="Calibri"/>
        <family val="2"/>
        <scheme val="minor"/>
      </rPr>
      <t xml:space="preserve"> (unorganized territory) to </t>
    </r>
    <r>
      <rPr>
        <i/>
        <sz val="12"/>
        <rFont val="Calibri"/>
        <family val="2"/>
        <scheme val="minor"/>
      </rPr>
      <t>designate</t>
    </r>
    <r>
      <rPr>
        <sz val="12"/>
        <rFont val="Calibri"/>
        <family val="2"/>
        <scheme val="minor"/>
      </rPr>
      <t xml:space="preserve"> by ordinance or resolution </t>
    </r>
    <r>
      <rPr>
        <u/>
        <sz val="12"/>
        <rFont val="Calibri"/>
        <family val="2"/>
        <scheme val="minor"/>
      </rPr>
      <t>a</t>
    </r>
    <r>
      <rPr>
        <sz val="12"/>
        <rFont val="Calibri"/>
        <family val="2"/>
        <scheme val="minor"/>
      </rPr>
      <t xml:space="preserve"> poll place for each election precinct for the following calendar year. To include designated mail ballot precincts' election day poll place - by December 31 of </t>
    </r>
    <r>
      <rPr>
        <u/>
        <sz val="12"/>
        <rFont val="Calibri"/>
        <family val="2"/>
        <scheme val="minor"/>
      </rPr>
      <t>each</t>
    </r>
    <r>
      <rPr>
        <sz val="12"/>
        <rFont val="Calibri"/>
        <family val="2"/>
        <scheme val="minor"/>
      </rPr>
      <t xml:space="preserve"> year. </t>
    </r>
    <r>
      <rPr>
        <i/>
        <sz val="12"/>
        <rFont val="Calibri"/>
        <family val="2"/>
        <scheme val="minor"/>
      </rPr>
      <t>M.S. 204B.16, subd. 1</t>
    </r>
  </si>
  <si>
    <r>
      <rPr>
        <b/>
        <sz val="12"/>
        <rFont val="Calibri"/>
        <family val="2"/>
        <scheme val="minor"/>
      </rPr>
      <t>Town with March Elections:</t>
    </r>
    <r>
      <rPr>
        <sz val="12"/>
        <rFont val="Calibri"/>
        <family val="2"/>
        <scheme val="minor"/>
      </rPr>
      <t xml:space="preserve"> Last day for </t>
    </r>
    <r>
      <rPr>
        <u/>
        <sz val="12"/>
        <rFont val="Calibri"/>
        <family val="2"/>
        <scheme val="minor"/>
      </rPr>
      <t>cities/towns &amp; counties</t>
    </r>
    <r>
      <rPr>
        <sz val="12"/>
        <rFont val="Calibri"/>
        <family val="2"/>
        <scheme val="minor"/>
      </rPr>
      <t xml:space="preserve"> (unorganized territory) to </t>
    </r>
    <r>
      <rPr>
        <i/>
        <sz val="12"/>
        <rFont val="Calibri"/>
        <family val="2"/>
        <scheme val="minor"/>
      </rPr>
      <t>designate</t>
    </r>
    <r>
      <rPr>
        <sz val="12"/>
        <rFont val="Calibri"/>
        <family val="2"/>
        <scheme val="minor"/>
      </rPr>
      <t xml:space="preserve"> by ordinance or resolution </t>
    </r>
    <r>
      <rPr>
        <u/>
        <sz val="12"/>
        <rFont val="Calibri"/>
        <family val="2"/>
        <scheme val="minor"/>
      </rPr>
      <t>a</t>
    </r>
    <r>
      <rPr>
        <sz val="12"/>
        <rFont val="Calibri"/>
        <family val="2"/>
        <scheme val="minor"/>
      </rPr>
      <t xml:space="preserve"> poll place for each election precinct for the following calendar year. To include designated mail ballot precincts' election day poll place - by December 31 of </t>
    </r>
    <r>
      <rPr>
        <u/>
        <sz val="12"/>
        <rFont val="Calibri"/>
        <family val="2"/>
        <scheme val="minor"/>
      </rPr>
      <t>each</t>
    </r>
    <r>
      <rPr>
        <sz val="12"/>
        <rFont val="Calibri"/>
        <family val="2"/>
        <scheme val="minor"/>
      </rPr>
      <t xml:space="preserve"> year. </t>
    </r>
    <r>
      <rPr>
        <i/>
        <sz val="12"/>
        <rFont val="Calibri"/>
        <family val="2"/>
        <scheme val="minor"/>
      </rPr>
      <t>M.S. 204B.16, subd. 1</t>
    </r>
  </si>
  <si>
    <r>
      <rPr>
        <b/>
        <sz val="12"/>
        <rFont val="Calibri"/>
        <family val="2"/>
        <scheme val="minor"/>
      </rPr>
      <t>City without a Primary:</t>
    </r>
    <r>
      <rPr>
        <sz val="12"/>
        <rFont val="Calibri"/>
        <family val="2"/>
        <scheme val="minor"/>
      </rPr>
      <t xml:space="preserve"> Last day for </t>
    </r>
    <r>
      <rPr>
        <u/>
        <sz val="12"/>
        <rFont val="Calibri"/>
        <family val="2"/>
        <scheme val="minor"/>
      </rPr>
      <t>cities/towns &amp; counties</t>
    </r>
    <r>
      <rPr>
        <sz val="12"/>
        <rFont val="Calibri"/>
        <family val="2"/>
        <scheme val="minor"/>
      </rPr>
      <t xml:space="preserve"> (unorganized territory) to </t>
    </r>
    <r>
      <rPr>
        <i/>
        <sz val="12"/>
        <rFont val="Calibri"/>
        <family val="2"/>
        <scheme val="minor"/>
      </rPr>
      <t>designate</t>
    </r>
    <r>
      <rPr>
        <sz val="12"/>
        <rFont val="Calibri"/>
        <family val="2"/>
        <scheme val="minor"/>
      </rPr>
      <t xml:space="preserve"> by ordinance or resolution </t>
    </r>
    <r>
      <rPr>
        <u/>
        <sz val="12"/>
        <rFont val="Calibri"/>
        <family val="2"/>
        <scheme val="minor"/>
      </rPr>
      <t>a</t>
    </r>
    <r>
      <rPr>
        <sz val="12"/>
        <rFont val="Calibri"/>
        <family val="2"/>
        <scheme val="minor"/>
      </rPr>
      <t xml:space="preserve"> poll place for each election precinct for the following calendar year. To include designated mail ballot precincts' election day poll place - by December 31 of </t>
    </r>
    <r>
      <rPr>
        <u/>
        <sz val="12"/>
        <rFont val="Calibri"/>
        <family val="2"/>
        <scheme val="minor"/>
      </rPr>
      <t>each</t>
    </r>
    <r>
      <rPr>
        <sz val="12"/>
        <rFont val="Calibri"/>
        <family val="2"/>
        <scheme val="minor"/>
      </rPr>
      <t xml:space="preserve"> year. </t>
    </r>
    <r>
      <rPr>
        <i/>
        <sz val="12"/>
        <rFont val="Calibri"/>
        <family val="2"/>
        <scheme val="minor"/>
      </rPr>
      <t>M.S. 204B.16, subd. 1</t>
    </r>
  </si>
  <si>
    <r>
      <rPr>
        <b/>
        <sz val="12"/>
        <rFont val="Calibri"/>
        <family val="2"/>
        <scheme val="minor"/>
      </rPr>
      <t>City with a Primary:</t>
    </r>
    <r>
      <rPr>
        <sz val="12"/>
        <rFont val="Calibri"/>
        <family val="2"/>
        <scheme val="minor"/>
      </rPr>
      <t xml:space="preserve"> Last day for </t>
    </r>
    <r>
      <rPr>
        <u/>
        <sz val="12"/>
        <rFont val="Calibri"/>
        <family val="2"/>
        <scheme val="minor"/>
      </rPr>
      <t>cities/towns &amp; counties</t>
    </r>
    <r>
      <rPr>
        <sz val="12"/>
        <rFont val="Calibri"/>
        <family val="2"/>
        <scheme val="minor"/>
      </rPr>
      <t xml:space="preserve"> (unorganized territory) to </t>
    </r>
    <r>
      <rPr>
        <i/>
        <sz val="12"/>
        <rFont val="Calibri"/>
        <family val="2"/>
        <scheme val="minor"/>
      </rPr>
      <t>designate</t>
    </r>
    <r>
      <rPr>
        <sz val="12"/>
        <rFont val="Calibri"/>
        <family val="2"/>
        <scheme val="minor"/>
      </rPr>
      <t xml:space="preserve"> by ordinance or resolution </t>
    </r>
    <r>
      <rPr>
        <u/>
        <sz val="12"/>
        <rFont val="Calibri"/>
        <family val="2"/>
        <scheme val="minor"/>
      </rPr>
      <t>a</t>
    </r>
    <r>
      <rPr>
        <sz val="12"/>
        <rFont val="Calibri"/>
        <family val="2"/>
        <scheme val="minor"/>
      </rPr>
      <t xml:space="preserve"> poll place for each election precinct for the following calendar year. To include designated mail ballot precincts' election day poll place - by December 31 of </t>
    </r>
    <r>
      <rPr>
        <u/>
        <sz val="12"/>
        <rFont val="Calibri"/>
        <family val="2"/>
        <scheme val="minor"/>
      </rPr>
      <t>each</t>
    </r>
    <r>
      <rPr>
        <sz val="12"/>
        <rFont val="Calibri"/>
        <family val="2"/>
        <scheme val="minor"/>
      </rPr>
      <t xml:space="preserve"> year. </t>
    </r>
    <r>
      <rPr>
        <i/>
        <sz val="12"/>
        <rFont val="Calibri"/>
        <family val="2"/>
        <scheme val="minor"/>
      </rPr>
      <t>M.S. 204B.16, subd. 1</t>
    </r>
  </si>
  <si>
    <r>
      <rPr>
        <b/>
        <sz val="12"/>
        <rFont val="Calibri"/>
        <family val="2"/>
        <scheme val="minor"/>
      </rPr>
      <t>SWCD:</t>
    </r>
    <r>
      <rPr>
        <sz val="12"/>
        <rFont val="Calibri"/>
        <family val="2"/>
        <scheme val="minor"/>
      </rPr>
      <t xml:space="preserve"> Last day for </t>
    </r>
    <r>
      <rPr>
        <u/>
        <sz val="12"/>
        <rFont val="Calibri"/>
        <family val="2"/>
        <scheme val="minor"/>
      </rPr>
      <t>cities/towns &amp; counties</t>
    </r>
    <r>
      <rPr>
        <sz val="12"/>
        <rFont val="Calibri"/>
        <family val="2"/>
        <scheme val="minor"/>
      </rPr>
      <t xml:space="preserve"> (unorganized territory) to </t>
    </r>
    <r>
      <rPr>
        <i/>
        <sz val="12"/>
        <rFont val="Calibri"/>
        <family val="2"/>
        <scheme val="minor"/>
      </rPr>
      <t>designate</t>
    </r>
    <r>
      <rPr>
        <sz val="12"/>
        <rFont val="Calibri"/>
        <family val="2"/>
        <scheme val="minor"/>
      </rPr>
      <t xml:space="preserve"> by ordinance or resolution </t>
    </r>
    <r>
      <rPr>
        <u/>
        <sz val="12"/>
        <rFont val="Calibri"/>
        <family val="2"/>
        <scheme val="minor"/>
      </rPr>
      <t>a</t>
    </r>
    <r>
      <rPr>
        <sz val="12"/>
        <rFont val="Calibri"/>
        <family val="2"/>
        <scheme val="minor"/>
      </rPr>
      <t xml:space="preserve"> poll place for each election precinct for the following calendar year. To include designated mail ballot precincts' election day poll place - by December 31 of </t>
    </r>
    <r>
      <rPr>
        <u/>
        <sz val="12"/>
        <rFont val="Calibri"/>
        <family val="2"/>
        <scheme val="minor"/>
      </rPr>
      <t>each</t>
    </r>
    <r>
      <rPr>
        <sz val="12"/>
        <rFont val="Calibri"/>
        <family val="2"/>
        <scheme val="minor"/>
      </rPr>
      <t xml:space="preserve"> year. </t>
    </r>
    <r>
      <rPr>
        <i/>
        <sz val="12"/>
        <rFont val="Calibri"/>
        <family val="2"/>
        <scheme val="minor"/>
      </rPr>
      <t>M.S. 204B.16, subd. 1</t>
    </r>
  </si>
  <si>
    <r>
      <rPr>
        <b/>
        <sz val="12"/>
        <rFont val="Calibri"/>
        <family val="2"/>
        <scheme val="minor"/>
      </rPr>
      <t>County:</t>
    </r>
    <r>
      <rPr>
        <sz val="12"/>
        <rFont val="Calibri"/>
        <family val="2"/>
        <scheme val="minor"/>
      </rPr>
      <t xml:space="preserve"> Last day for </t>
    </r>
    <r>
      <rPr>
        <u/>
        <sz val="12"/>
        <rFont val="Calibri"/>
        <family val="2"/>
        <scheme val="minor"/>
      </rPr>
      <t>cities/towns &amp; counties</t>
    </r>
    <r>
      <rPr>
        <sz val="12"/>
        <rFont val="Calibri"/>
        <family val="2"/>
        <scheme val="minor"/>
      </rPr>
      <t xml:space="preserve"> (unorganized territory) to </t>
    </r>
    <r>
      <rPr>
        <i/>
        <sz val="12"/>
        <rFont val="Calibri"/>
        <family val="2"/>
        <scheme val="minor"/>
      </rPr>
      <t>designate</t>
    </r>
    <r>
      <rPr>
        <sz val="12"/>
        <rFont val="Calibri"/>
        <family val="2"/>
        <scheme val="minor"/>
      </rPr>
      <t xml:space="preserve"> by ordinance or resolution </t>
    </r>
    <r>
      <rPr>
        <u/>
        <sz val="12"/>
        <rFont val="Calibri"/>
        <family val="2"/>
        <scheme val="minor"/>
      </rPr>
      <t>a</t>
    </r>
    <r>
      <rPr>
        <sz val="12"/>
        <rFont val="Calibri"/>
        <family val="2"/>
        <scheme val="minor"/>
      </rPr>
      <t xml:space="preserve"> poll place for each election precinct for the following calendar year. To include designated mail ballot precincts' election day poll place - by December 31 of </t>
    </r>
    <r>
      <rPr>
        <u/>
        <sz val="12"/>
        <rFont val="Calibri"/>
        <family val="2"/>
        <scheme val="minor"/>
      </rPr>
      <t>each</t>
    </r>
    <r>
      <rPr>
        <sz val="12"/>
        <rFont val="Calibri"/>
        <family val="2"/>
        <scheme val="minor"/>
      </rPr>
      <t xml:space="preserve"> year. </t>
    </r>
    <r>
      <rPr>
        <i/>
        <sz val="12"/>
        <rFont val="Calibri"/>
        <family val="2"/>
        <scheme val="minor"/>
      </rPr>
      <t>M.S. 204B.16, subd. 1</t>
    </r>
  </si>
  <si>
    <r>
      <rPr>
        <b/>
        <sz val="12"/>
        <rFont val="Calibri"/>
        <family val="2"/>
        <scheme val="minor"/>
      </rPr>
      <t>Political Parties:</t>
    </r>
    <r>
      <rPr>
        <sz val="12"/>
        <rFont val="Calibri"/>
        <family val="2"/>
        <scheme val="minor"/>
      </rPr>
      <t xml:space="preserve"> Last day for </t>
    </r>
    <r>
      <rPr>
        <u/>
        <sz val="12"/>
        <rFont val="Calibri"/>
        <family val="2"/>
        <scheme val="minor"/>
      </rPr>
      <t>cities/towns &amp; counties</t>
    </r>
    <r>
      <rPr>
        <sz val="12"/>
        <rFont val="Calibri"/>
        <family val="2"/>
        <scheme val="minor"/>
      </rPr>
      <t xml:space="preserve"> (unorganized territory) to </t>
    </r>
    <r>
      <rPr>
        <i/>
        <sz val="12"/>
        <rFont val="Calibri"/>
        <family val="2"/>
        <scheme val="minor"/>
      </rPr>
      <t>designate</t>
    </r>
    <r>
      <rPr>
        <sz val="12"/>
        <rFont val="Calibri"/>
        <family val="2"/>
        <scheme val="minor"/>
      </rPr>
      <t xml:space="preserve"> by ordinance or resolution </t>
    </r>
    <r>
      <rPr>
        <u/>
        <sz val="12"/>
        <rFont val="Calibri"/>
        <family val="2"/>
        <scheme val="minor"/>
      </rPr>
      <t>a</t>
    </r>
    <r>
      <rPr>
        <sz val="12"/>
        <rFont val="Calibri"/>
        <family val="2"/>
        <scheme val="minor"/>
      </rPr>
      <t xml:space="preserve"> poll place for each election precinct for the following calendar year. To include designated mail ballot precincts' election day poll place - by December 31 of </t>
    </r>
    <r>
      <rPr>
        <u/>
        <sz val="12"/>
        <rFont val="Calibri"/>
        <family val="2"/>
        <scheme val="minor"/>
      </rPr>
      <t>each</t>
    </r>
    <r>
      <rPr>
        <sz val="12"/>
        <rFont val="Calibri"/>
        <family val="2"/>
        <scheme val="minor"/>
      </rPr>
      <t xml:space="preserve"> year. </t>
    </r>
    <r>
      <rPr>
        <i/>
        <sz val="12"/>
        <rFont val="Calibri"/>
        <family val="2"/>
        <scheme val="minor"/>
      </rPr>
      <t>M.S. 204B.16, subd. 1</t>
    </r>
  </si>
  <si>
    <r>
      <rPr>
        <b/>
        <sz val="12"/>
        <rFont val="Calibri"/>
        <family val="2"/>
        <scheme val="minor"/>
      </rPr>
      <t>OSS:</t>
    </r>
    <r>
      <rPr>
        <sz val="12"/>
        <rFont val="Calibri"/>
        <family val="2"/>
        <scheme val="minor"/>
      </rPr>
      <t xml:space="preserve"> Last day for </t>
    </r>
    <r>
      <rPr>
        <u/>
        <sz val="12"/>
        <rFont val="Calibri"/>
        <family val="2"/>
        <scheme val="minor"/>
      </rPr>
      <t>cities/towns &amp; counties</t>
    </r>
    <r>
      <rPr>
        <sz val="12"/>
        <rFont val="Calibri"/>
        <family val="2"/>
        <scheme val="minor"/>
      </rPr>
      <t xml:space="preserve"> (unorganized territory) to </t>
    </r>
    <r>
      <rPr>
        <i/>
        <sz val="12"/>
        <rFont val="Calibri"/>
        <family val="2"/>
        <scheme val="minor"/>
      </rPr>
      <t>designate</t>
    </r>
    <r>
      <rPr>
        <sz val="12"/>
        <rFont val="Calibri"/>
        <family val="2"/>
        <scheme val="minor"/>
      </rPr>
      <t xml:space="preserve"> by ordinance or resolution </t>
    </r>
    <r>
      <rPr>
        <u/>
        <sz val="12"/>
        <rFont val="Calibri"/>
        <family val="2"/>
        <scheme val="minor"/>
      </rPr>
      <t>a</t>
    </r>
    <r>
      <rPr>
        <sz val="12"/>
        <rFont val="Calibri"/>
        <family val="2"/>
        <scheme val="minor"/>
      </rPr>
      <t xml:space="preserve"> poll place for each election precinct for the following calendar year. To include designated mail ballot precincts' election day poll place - by December 31 of </t>
    </r>
    <r>
      <rPr>
        <u/>
        <sz val="12"/>
        <rFont val="Calibri"/>
        <family val="2"/>
        <scheme val="minor"/>
      </rPr>
      <t>each</t>
    </r>
    <r>
      <rPr>
        <sz val="12"/>
        <rFont val="Calibri"/>
        <family val="2"/>
        <scheme val="minor"/>
      </rPr>
      <t xml:space="preserve"> year. </t>
    </r>
    <r>
      <rPr>
        <i/>
        <sz val="12"/>
        <rFont val="Calibri"/>
        <family val="2"/>
        <scheme val="minor"/>
      </rPr>
      <t>M.S. 204B.16, subd. 1</t>
    </r>
  </si>
  <si>
    <r>
      <t>New Year's Day Holiday.</t>
    </r>
    <r>
      <rPr>
        <sz val="12"/>
        <rFont val="Calibri"/>
        <family val="2"/>
        <scheme val="minor"/>
      </rPr>
      <t xml:space="preserve"> No public business shall be transacted, except in cases of necessity. </t>
    </r>
    <r>
      <rPr>
        <i/>
        <sz val="12"/>
        <rFont val="Calibri"/>
        <family val="2"/>
        <scheme val="minor"/>
      </rPr>
      <t>M.S. 645.44, subd. 5</t>
    </r>
  </si>
  <si>
    <r>
      <t>OSS:</t>
    </r>
    <r>
      <rPr>
        <sz val="12"/>
        <rFont val="Calibri"/>
        <family val="2"/>
        <scheme val="minor"/>
      </rPr>
      <t xml:space="preserve"> Terms begin for city, town and school district officers elected at the November 2017 general elections - first Monday in January following the election. </t>
    </r>
    <r>
      <rPr>
        <i/>
        <sz val="12"/>
        <rFont val="Calibri"/>
        <family val="2"/>
        <scheme val="minor"/>
      </rPr>
      <t>M.S. 123B.09, subd. 1; 367.03, subd. 4; 412.02, subd. 2</t>
    </r>
  </si>
  <si>
    <t>123B.09, subd. 1; 367.03, subd. 4; 412.02, subd. 2</t>
  </si>
  <si>
    <r>
      <t>Political Parties:</t>
    </r>
    <r>
      <rPr>
        <sz val="12"/>
        <rFont val="Calibri"/>
        <family val="2"/>
        <scheme val="minor"/>
      </rPr>
      <t xml:space="preserve"> Terms begin for city, town and school district officers elected at the November 2017 general elections - first Monday in January following the election. </t>
    </r>
    <r>
      <rPr>
        <i/>
        <sz val="12"/>
        <rFont val="Calibri"/>
        <family val="2"/>
        <scheme val="minor"/>
      </rPr>
      <t>M.S. 123B.09, subd. 1; 367.03, subd. 4; 412.02, subd. 2</t>
    </r>
  </si>
  <si>
    <r>
      <t>County:</t>
    </r>
    <r>
      <rPr>
        <sz val="12"/>
        <rFont val="Calibri"/>
        <family val="2"/>
        <scheme val="minor"/>
      </rPr>
      <t xml:space="preserve"> Terms begin for city, town and school district officers elected at the November 2017 general elections - first Monday in January following the election. </t>
    </r>
    <r>
      <rPr>
        <i/>
        <sz val="12"/>
        <rFont val="Calibri"/>
        <family val="2"/>
        <scheme val="minor"/>
      </rPr>
      <t>M.S. 123B.09, subd. 1; 367.03, subd. 4; 412.02, subd. 2</t>
    </r>
  </si>
  <si>
    <r>
      <t>City with a Primary:</t>
    </r>
    <r>
      <rPr>
        <sz val="12"/>
        <rFont val="Calibri"/>
        <family val="2"/>
        <scheme val="minor"/>
      </rPr>
      <t xml:space="preserve"> Terms begin for city, town and school district officers elected at the November 2017 general elections - first Monday in January following the election. </t>
    </r>
    <r>
      <rPr>
        <i/>
        <sz val="12"/>
        <rFont val="Calibri"/>
        <family val="2"/>
        <scheme val="minor"/>
      </rPr>
      <t>M.S. 123B.09, subd. 1; 367.03, subd. 4; 412.02, subd. 2</t>
    </r>
  </si>
  <si>
    <r>
      <t>City without a Primary:</t>
    </r>
    <r>
      <rPr>
        <sz val="12"/>
        <rFont val="Calibri"/>
        <family val="2"/>
        <scheme val="minor"/>
      </rPr>
      <t xml:space="preserve"> Terms begin for city, town and school district officers elected at the November 2017 general elections - first Monday in January following the election. </t>
    </r>
    <r>
      <rPr>
        <i/>
        <sz val="12"/>
        <rFont val="Calibri"/>
        <family val="2"/>
        <scheme val="minor"/>
      </rPr>
      <t>M.S. 123B.09, subd. 1; 367.03, subd. 4; 412.02, subd. 2</t>
    </r>
  </si>
  <si>
    <r>
      <t>Town with November Elections:</t>
    </r>
    <r>
      <rPr>
        <sz val="12"/>
        <rFont val="Calibri"/>
        <family val="2"/>
        <scheme val="minor"/>
      </rPr>
      <t xml:space="preserve"> Terms begin for city, town and school district officers elected at the November 2017 general elections - first Monday in January following the election. </t>
    </r>
    <r>
      <rPr>
        <i/>
        <sz val="12"/>
        <rFont val="Calibri"/>
        <family val="2"/>
        <scheme val="minor"/>
      </rPr>
      <t>M.S. 123B.09, subd. 1; 367.03, subd. 4; 412.02, subd. 2</t>
    </r>
  </si>
  <si>
    <r>
      <t>School District with a Primary:</t>
    </r>
    <r>
      <rPr>
        <sz val="12"/>
        <rFont val="Calibri"/>
        <family val="2"/>
        <scheme val="minor"/>
      </rPr>
      <t xml:space="preserve"> Terms begin for city, town and school district officers elected at the November 2017 general elections - first Monday in January following the election. </t>
    </r>
    <r>
      <rPr>
        <i/>
        <sz val="12"/>
        <rFont val="Calibri"/>
        <family val="2"/>
        <scheme val="minor"/>
      </rPr>
      <t>M.S. 123B.09, subd. 1; 367.03, subd. 4; 412.02, subd. 2</t>
    </r>
  </si>
  <si>
    <r>
      <t>School District without a Primary:</t>
    </r>
    <r>
      <rPr>
        <sz val="12"/>
        <rFont val="Calibri"/>
        <family val="2"/>
        <scheme val="minor"/>
      </rPr>
      <t xml:space="preserve"> Terms begin for city, town and school district officers elected at the November 2017 general elections - first Monday in January following the election. </t>
    </r>
    <r>
      <rPr>
        <i/>
        <sz val="12"/>
        <rFont val="Calibri"/>
        <family val="2"/>
        <scheme val="minor"/>
      </rPr>
      <t>M.S. 123B.09, subd. 1; 367.03, subd. 4; 412.02, subd. 2</t>
    </r>
  </si>
  <si>
    <t>10A.02, subds. 22 &amp; 24; 10A.09, subd. 1(1); 473.121, subd. 2</t>
  </si>
  <si>
    <r>
      <t xml:space="preserve">Town with March Elections: </t>
    </r>
    <r>
      <rPr>
        <sz val="12"/>
        <rFont val="Calibri"/>
        <family val="2"/>
        <scheme val="minor"/>
      </rPr>
      <t xml:space="preserve">If a town has chosen mail </t>
    </r>
    <r>
      <rPr>
        <i/>
        <sz val="12"/>
        <rFont val="Calibri"/>
        <family val="2"/>
        <scheme val="minor"/>
      </rPr>
      <t>balloting</t>
    </r>
    <r>
      <rPr>
        <sz val="12"/>
        <rFont val="Calibri"/>
        <family val="2"/>
        <scheme val="minor"/>
      </rPr>
      <t xml:space="preserve"> for their </t>
    </r>
    <r>
      <rPr>
        <b/>
        <i/>
        <u/>
        <sz val="12"/>
        <rFont val="Calibri"/>
        <family val="2"/>
        <scheme val="minor"/>
      </rPr>
      <t>March Town</t>
    </r>
    <r>
      <rPr>
        <sz val="12"/>
        <rFont val="Calibri"/>
        <family val="2"/>
        <scheme val="minor"/>
      </rPr>
      <t xml:space="preserve"> elections, last day to provide notice (post) of mail balloting and the special mail procedure.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</si>
  <si>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OSS: </t>
    </r>
    <r>
      <rPr>
        <sz val="12"/>
        <rFont val="Calibri"/>
        <family val="2"/>
        <scheme val="minor"/>
      </rPr>
      <t xml:space="preserve">If a town has chosen mail </t>
    </r>
    <r>
      <rPr>
        <i/>
        <sz val="12"/>
        <rFont val="Calibri"/>
        <family val="2"/>
        <scheme val="minor"/>
      </rPr>
      <t>balloting</t>
    </r>
    <r>
      <rPr>
        <sz val="12"/>
        <rFont val="Calibri"/>
        <family val="2"/>
        <scheme val="minor"/>
      </rPr>
      <t xml:space="preserve"> for their </t>
    </r>
    <r>
      <rPr>
        <b/>
        <i/>
        <u/>
        <sz val="12"/>
        <rFont val="Calibri"/>
        <family val="2"/>
        <scheme val="minor"/>
      </rPr>
      <t>March Town</t>
    </r>
    <r>
      <rPr>
        <sz val="12"/>
        <rFont val="Calibri"/>
        <family val="2"/>
        <scheme val="minor"/>
      </rPr>
      <t xml:space="preserve"> elections, last day to provide notice (post) of mail balloting and the special mail procedure.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</si>
  <si>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County: </t>
    </r>
    <r>
      <rPr>
        <sz val="12"/>
        <rFont val="Calibri"/>
        <family val="2"/>
        <scheme val="minor"/>
      </rPr>
      <t xml:space="preserve">If a town has chosen mail </t>
    </r>
    <r>
      <rPr>
        <i/>
        <sz val="12"/>
        <rFont val="Calibri"/>
        <family val="2"/>
        <scheme val="minor"/>
      </rPr>
      <t>balloting</t>
    </r>
    <r>
      <rPr>
        <sz val="12"/>
        <rFont val="Calibri"/>
        <family val="2"/>
        <scheme val="minor"/>
      </rPr>
      <t xml:space="preserve"> for their </t>
    </r>
    <r>
      <rPr>
        <b/>
        <i/>
        <u/>
        <sz val="12"/>
        <rFont val="Calibri"/>
        <family val="2"/>
        <scheme val="minor"/>
      </rPr>
      <t>March Town</t>
    </r>
    <r>
      <rPr>
        <sz val="12"/>
        <rFont val="Calibri"/>
        <family val="2"/>
        <scheme val="minor"/>
      </rPr>
      <t xml:space="preserve"> elections, last day to provide notice (post) of mail balloting and the special mail procedure.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</si>
  <si>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t>Jurisdiction with April Uniform Election Day Special Election</t>
  </si>
  <si>
    <r>
      <t xml:space="preserve">Town with March Elections: </t>
    </r>
    <r>
      <rPr>
        <sz val="12"/>
        <rFont val="Calibri"/>
        <family val="2"/>
        <scheme val="minor"/>
      </rPr>
      <t xml:space="preserve">Candidate filing period for </t>
    </r>
    <r>
      <rPr>
        <b/>
        <i/>
        <u/>
        <sz val="12"/>
        <rFont val="Calibri"/>
        <family val="2"/>
        <scheme val="minor"/>
      </rPr>
      <t>March Township</t>
    </r>
    <r>
      <rPr>
        <sz val="12"/>
        <rFont val="Calibri"/>
        <family val="2"/>
        <scheme val="minor"/>
      </rPr>
      <t xml:space="preserve"> elections. The muni clerk's office must be </t>
    </r>
    <r>
      <rPr>
        <u/>
        <sz val="12"/>
        <rFont val="Calibri"/>
        <family val="2"/>
        <scheme val="minor"/>
      </rPr>
      <t>open for filing from 1-5 p.m. on the last day of filing</t>
    </r>
    <r>
      <rPr>
        <sz val="12"/>
        <rFont val="Calibri"/>
        <family val="2"/>
        <scheme val="minor"/>
      </rPr>
      <t xml:space="preserve"> - Between 70 and 56 days before the election</t>
    </r>
    <r>
      <rPr>
        <b/>
        <sz val="12"/>
        <rFont val="Calibri"/>
        <family val="2"/>
        <scheme val="minor"/>
      </rPr>
      <t xml:space="preserve">. </t>
    </r>
    <r>
      <rPr>
        <i/>
        <sz val="12"/>
        <rFont val="Calibri"/>
        <family val="2"/>
        <scheme val="minor"/>
      </rPr>
      <t>M.S. 205.13, subd. 1a</t>
    </r>
  </si>
  <si>
    <r>
      <t xml:space="preserve">OSS: </t>
    </r>
    <r>
      <rPr>
        <sz val="12"/>
        <rFont val="Calibri"/>
        <family val="2"/>
        <scheme val="minor"/>
      </rPr>
      <t xml:space="preserve">Candidate filing period for </t>
    </r>
    <r>
      <rPr>
        <b/>
        <i/>
        <u/>
        <sz val="12"/>
        <rFont val="Calibri"/>
        <family val="2"/>
        <scheme val="minor"/>
      </rPr>
      <t>March Township</t>
    </r>
    <r>
      <rPr>
        <sz val="12"/>
        <rFont val="Calibri"/>
        <family val="2"/>
        <scheme val="minor"/>
      </rPr>
      <t xml:space="preserve"> elections. The muni clerk's office must be </t>
    </r>
    <r>
      <rPr>
        <u/>
        <sz val="12"/>
        <rFont val="Calibri"/>
        <family val="2"/>
        <scheme val="minor"/>
      </rPr>
      <t>open for filing from 1-5 p.m. on the last day of filing</t>
    </r>
    <r>
      <rPr>
        <sz val="12"/>
        <rFont val="Calibri"/>
        <family val="2"/>
        <scheme val="minor"/>
      </rPr>
      <t xml:space="preserve"> - Between 70 and 56 days before the election</t>
    </r>
    <r>
      <rPr>
        <b/>
        <sz val="12"/>
        <rFont val="Calibri"/>
        <family val="2"/>
        <scheme val="minor"/>
      </rPr>
      <t xml:space="preserve">. </t>
    </r>
    <r>
      <rPr>
        <i/>
        <sz val="12"/>
        <rFont val="Calibri"/>
        <family val="2"/>
        <scheme val="minor"/>
      </rPr>
      <t>M.S. 205.13, subd. 1a</t>
    </r>
  </si>
  <si>
    <r>
      <t xml:space="preserve">County: </t>
    </r>
    <r>
      <rPr>
        <sz val="12"/>
        <rFont val="Calibri"/>
        <family val="2"/>
        <scheme val="minor"/>
      </rPr>
      <t xml:space="preserve">Candidate filing period for </t>
    </r>
    <r>
      <rPr>
        <b/>
        <i/>
        <u/>
        <sz val="12"/>
        <rFont val="Calibri"/>
        <family val="2"/>
        <scheme val="minor"/>
      </rPr>
      <t>March Township</t>
    </r>
    <r>
      <rPr>
        <sz val="12"/>
        <rFont val="Calibri"/>
        <family val="2"/>
        <scheme val="minor"/>
      </rPr>
      <t xml:space="preserve"> elections. The muni clerk's office must be </t>
    </r>
    <r>
      <rPr>
        <u/>
        <sz val="12"/>
        <rFont val="Calibri"/>
        <family val="2"/>
        <scheme val="minor"/>
      </rPr>
      <t>open for filing from 1-5 p.m. on the last day of filing</t>
    </r>
    <r>
      <rPr>
        <sz val="12"/>
        <rFont val="Calibri"/>
        <family val="2"/>
        <scheme val="minor"/>
      </rPr>
      <t xml:space="preserve"> - Between 70 and 56 days before the election</t>
    </r>
    <r>
      <rPr>
        <b/>
        <sz val="12"/>
        <rFont val="Calibri"/>
        <family val="2"/>
        <scheme val="minor"/>
      </rPr>
      <t xml:space="preserve">. </t>
    </r>
    <r>
      <rPr>
        <i/>
        <sz val="12"/>
        <rFont val="Calibri"/>
        <family val="2"/>
        <scheme val="minor"/>
      </rPr>
      <t>M.S. 205.13, subd. 1a</t>
    </r>
  </si>
  <si>
    <r>
      <t xml:space="preserve">Town with March Elections: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</si>
  <si>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t>Voter Registration</t>
  </si>
  <si>
    <t>Administrative</t>
  </si>
  <si>
    <r>
      <t xml:space="preserve">OSS: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</si>
  <si>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Political Parties: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</si>
  <si>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County: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</si>
  <si>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City with a Primary: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</si>
  <si>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City without a Primary: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</si>
  <si>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Town with November Elections: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</si>
  <si>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School District with a Primary: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</si>
  <si>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School District without a Primary: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</si>
  <si>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t>Jurisdiction with February Uniform Election Day Special Election</t>
  </si>
  <si>
    <r>
      <t xml:space="preserve">OSS: </t>
    </r>
    <r>
      <rPr>
        <sz val="12"/>
        <rFont val="Calibri"/>
        <family val="2"/>
        <scheme val="minor"/>
      </rPr>
      <t xml:space="preserve">OSS must send Example Ballot to </t>
    </r>
    <r>
      <rPr>
        <b/>
        <i/>
        <u/>
        <sz val="12"/>
        <rFont val="Calibri"/>
        <family val="2"/>
        <scheme val="minor"/>
      </rPr>
      <t>March Township</t>
    </r>
    <r>
      <rPr>
        <sz val="12"/>
        <rFont val="Calibri"/>
        <family val="2"/>
        <scheme val="minor"/>
      </rPr>
      <t xml:space="preserve"> clerks (usually sent in December) - 30 days before absentee ballots must be made available. </t>
    </r>
    <r>
      <rPr>
        <i/>
        <sz val="12"/>
        <rFont val="Calibri"/>
        <family val="2"/>
        <scheme val="minor"/>
      </rPr>
      <t>M.S. 205.17, subd. 7</t>
    </r>
  </si>
  <si>
    <r>
      <t xml:space="preserve">County: </t>
    </r>
    <r>
      <rPr>
        <sz val="12"/>
        <rFont val="Calibri"/>
        <family val="2"/>
        <scheme val="minor"/>
      </rPr>
      <t xml:space="preserve">OSS must send Example Ballot to </t>
    </r>
    <r>
      <rPr>
        <b/>
        <i/>
        <u/>
        <sz val="12"/>
        <rFont val="Calibri"/>
        <family val="2"/>
        <scheme val="minor"/>
      </rPr>
      <t>March Township</t>
    </r>
    <r>
      <rPr>
        <sz val="12"/>
        <rFont val="Calibri"/>
        <family val="2"/>
        <scheme val="minor"/>
      </rPr>
      <t xml:space="preserve"> clerks (usually sent in December) - 30 days before absentee ballots must be made available. </t>
    </r>
    <r>
      <rPr>
        <i/>
        <sz val="12"/>
        <rFont val="Calibri"/>
        <family val="2"/>
        <scheme val="minor"/>
      </rPr>
      <t>M.S. 205.17, subd. 7</t>
    </r>
  </si>
  <si>
    <r>
      <t xml:space="preserve">Town with March Elections: </t>
    </r>
    <r>
      <rPr>
        <sz val="12"/>
        <rFont val="Calibri"/>
        <family val="2"/>
        <scheme val="minor"/>
      </rPr>
      <t xml:space="preserve">OSS must send Example Ballot to </t>
    </r>
    <r>
      <rPr>
        <b/>
        <i/>
        <u/>
        <sz val="12"/>
        <rFont val="Calibri"/>
        <family val="2"/>
        <scheme val="minor"/>
      </rPr>
      <t>March Township</t>
    </r>
    <r>
      <rPr>
        <sz val="12"/>
        <rFont val="Calibri"/>
        <family val="2"/>
        <scheme val="minor"/>
      </rPr>
      <t xml:space="preserve"> clerks (usually sent in December) - 30 days before absentee ballots must be made available. </t>
    </r>
    <r>
      <rPr>
        <i/>
        <sz val="12"/>
        <rFont val="Calibri"/>
        <family val="2"/>
        <scheme val="minor"/>
      </rPr>
      <t>M.S. 205.17, subd. 7</t>
    </r>
  </si>
  <si>
    <r>
      <t xml:space="preserve">OSS: </t>
    </r>
    <r>
      <rPr>
        <sz val="12"/>
        <rFont val="Calibri"/>
        <family val="2"/>
        <scheme val="minor"/>
      </rPr>
      <t xml:space="preserve">Last day for towns with </t>
    </r>
    <r>
      <rPr>
        <b/>
        <i/>
        <u/>
        <sz val="12"/>
        <rFont val="Calibri"/>
        <family val="2"/>
        <scheme val="minor"/>
      </rPr>
      <t xml:space="preserve"> March Town</t>
    </r>
    <r>
      <rPr>
        <sz val="12"/>
        <rFont val="Calibri"/>
        <family val="2"/>
        <scheme val="minor"/>
      </rPr>
      <t xml:space="preserve"> elections to disseminate information to the public about the use of a new voting system – at least 60 days prior to the election. </t>
    </r>
    <r>
      <rPr>
        <i/>
        <sz val="12"/>
        <rFont val="Calibri"/>
        <family val="2"/>
        <scheme val="minor"/>
      </rPr>
      <t>M.S. 206.58, subd. 1</t>
    </r>
  </si>
  <si>
    <r>
      <t xml:space="preserve">County: </t>
    </r>
    <r>
      <rPr>
        <sz val="12"/>
        <rFont val="Calibri"/>
        <family val="2"/>
        <scheme val="minor"/>
      </rPr>
      <t xml:space="preserve">Last day for towns with </t>
    </r>
    <r>
      <rPr>
        <b/>
        <i/>
        <u/>
        <sz val="12"/>
        <rFont val="Calibri"/>
        <family val="2"/>
        <scheme val="minor"/>
      </rPr>
      <t xml:space="preserve"> March Town</t>
    </r>
    <r>
      <rPr>
        <sz val="12"/>
        <rFont val="Calibri"/>
        <family val="2"/>
        <scheme val="minor"/>
      </rPr>
      <t xml:space="preserve"> elections to disseminate information to the public about the use of a new voting system – at least 60 days prior to the election. </t>
    </r>
    <r>
      <rPr>
        <i/>
        <sz val="12"/>
        <rFont val="Calibri"/>
        <family val="2"/>
        <scheme val="minor"/>
      </rPr>
      <t>M.S. 206.58, subd. 1</t>
    </r>
  </si>
  <si>
    <r>
      <t xml:space="preserve">Town with March Elections: </t>
    </r>
    <r>
      <rPr>
        <sz val="12"/>
        <rFont val="Calibri"/>
        <family val="2"/>
        <scheme val="minor"/>
      </rPr>
      <t xml:space="preserve">Last day for towns with </t>
    </r>
    <r>
      <rPr>
        <b/>
        <i/>
        <u/>
        <sz val="12"/>
        <rFont val="Calibri"/>
        <family val="2"/>
        <scheme val="minor"/>
      </rPr>
      <t xml:space="preserve"> March Town</t>
    </r>
    <r>
      <rPr>
        <sz val="12"/>
        <rFont val="Calibri"/>
        <family val="2"/>
        <scheme val="minor"/>
      </rPr>
      <t xml:space="preserve"> elections to disseminate information to the public about the use of a new voting system – at least 60 days prior to the election. </t>
    </r>
    <r>
      <rPr>
        <i/>
        <sz val="12"/>
        <rFont val="Calibri"/>
        <family val="2"/>
        <scheme val="minor"/>
      </rPr>
      <t>M.S. 206.58, subd. 1</t>
    </r>
  </si>
  <si>
    <r>
      <t xml:space="preserve">Martin Luther King Jr. Day Holiday - </t>
    </r>
    <r>
      <rPr>
        <sz val="12"/>
        <rFont val="Calibri"/>
        <family val="2"/>
        <scheme val="minor"/>
      </rPr>
      <t xml:space="preserve">No public business shall be transacted, except in cases of necessity. </t>
    </r>
    <r>
      <rPr>
        <i/>
        <sz val="12"/>
        <rFont val="Calibri"/>
        <family val="2"/>
        <scheme val="minor"/>
      </rPr>
      <t>M.S. 645.44, subd. 5</t>
    </r>
    <r>
      <rPr>
        <b/>
        <i/>
        <sz val="12"/>
        <rFont val="Calibri"/>
        <family val="2"/>
        <scheme val="minor"/>
      </rPr>
      <t xml:space="preserve"> </t>
    </r>
  </si>
  <si>
    <r>
      <t>OSS: 2018 MACO Annual Conference</t>
    </r>
    <r>
      <rPr>
        <sz val="12"/>
        <rFont val="Calibri"/>
        <family val="2"/>
        <scheme val="minor"/>
      </rPr>
      <t xml:space="preserve"> - Bloomington, DoubleTree</t>
    </r>
  </si>
  <si>
    <r>
      <t>County: 2018 MACO Annual Conference</t>
    </r>
    <r>
      <rPr>
        <sz val="12"/>
        <rFont val="Calibri"/>
        <family val="2"/>
        <scheme val="minor"/>
      </rPr>
      <t xml:space="preserve"> - Bloomington, DoubleTree</t>
    </r>
  </si>
  <si>
    <r>
      <t>Town with March Elections:</t>
    </r>
    <r>
      <rPr>
        <sz val="12"/>
        <rFont val="Calibri"/>
        <family val="2"/>
        <scheme val="minor"/>
      </rPr>
      <t xml:space="preserve"> Candidate filing closes for </t>
    </r>
    <r>
      <rPr>
        <b/>
        <i/>
        <u/>
        <sz val="12"/>
        <rFont val="Calibri"/>
        <family val="2"/>
        <scheme val="minor"/>
      </rPr>
      <t>March Town</t>
    </r>
    <r>
      <rPr>
        <sz val="12"/>
        <rFont val="Calibri"/>
        <family val="2"/>
        <scheme val="minor"/>
      </rPr>
      <t xml:space="preserve"> elections - 56 days before the election. </t>
    </r>
    <r>
      <rPr>
        <b/>
        <sz val="12"/>
        <rFont val="Calibri"/>
        <family val="2"/>
        <scheme val="minor"/>
      </rPr>
      <t xml:space="preserve">The municipal clerk's office must be open for filing from </t>
    </r>
    <r>
      <rPr>
        <b/>
        <u/>
        <sz val="12"/>
        <rFont val="Calibri"/>
        <family val="2"/>
        <scheme val="minor"/>
      </rPr>
      <t>1:00 p.m. to 5:00 p.m. on the last day</t>
    </r>
    <r>
      <rPr>
        <b/>
        <sz val="12"/>
        <rFont val="Calibri"/>
        <family val="2"/>
        <scheme val="minor"/>
      </rPr>
      <t xml:space="preserve"> of the filing period. </t>
    </r>
    <r>
      <rPr>
        <i/>
        <sz val="12"/>
        <rFont val="Calibri"/>
        <family val="2"/>
        <scheme val="minor"/>
      </rPr>
      <t>M.S. 205.13, subd. 1a</t>
    </r>
  </si>
  <si>
    <r>
      <t>OSS:</t>
    </r>
    <r>
      <rPr>
        <sz val="12"/>
        <rFont val="Calibri"/>
        <family val="2"/>
        <scheme val="minor"/>
      </rPr>
      <t xml:space="preserve"> Candidate filing closes for </t>
    </r>
    <r>
      <rPr>
        <b/>
        <i/>
        <u/>
        <sz val="12"/>
        <rFont val="Calibri"/>
        <family val="2"/>
        <scheme val="minor"/>
      </rPr>
      <t>March Town</t>
    </r>
    <r>
      <rPr>
        <sz val="12"/>
        <rFont val="Calibri"/>
        <family val="2"/>
        <scheme val="minor"/>
      </rPr>
      <t xml:space="preserve"> elections - 56 days before the election. </t>
    </r>
    <r>
      <rPr>
        <b/>
        <sz val="12"/>
        <rFont val="Calibri"/>
        <family val="2"/>
        <scheme val="minor"/>
      </rPr>
      <t xml:space="preserve">The municipal clerk's office must be open for filing from </t>
    </r>
    <r>
      <rPr>
        <b/>
        <u/>
        <sz val="12"/>
        <rFont val="Calibri"/>
        <family val="2"/>
        <scheme val="minor"/>
      </rPr>
      <t>1:00 p.m. to 5:00 p.m. on the last day</t>
    </r>
    <r>
      <rPr>
        <b/>
        <sz val="12"/>
        <rFont val="Calibri"/>
        <family val="2"/>
        <scheme val="minor"/>
      </rPr>
      <t xml:space="preserve"> of the filing period. </t>
    </r>
    <r>
      <rPr>
        <i/>
        <sz val="12"/>
        <rFont val="Calibri"/>
        <family val="2"/>
        <scheme val="minor"/>
      </rPr>
      <t>M.S. 205.13, subd. 1a</t>
    </r>
  </si>
  <si>
    <r>
      <t>County:</t>
    </r>
    <r>
      <rPr>
        <sz val="12"/>
        <rFont val="Calibri"/>
        <family val="2"/>
        <scheme val="minor"/>
      </rPr>
      <t xml:space="preserve"> Candidate filing closes for </t>
    </r>
    <r>
      <rPr>
        <b/>
        <i/>
        <u/>
        <sz val="12"/>
        <rFont val="Calibri"/>
        <family val="2"/>
        <scheme val="minor"/>
      </rPr>
      <t>March Town</t>
    </r>
    <r>
      <rPr>
        <sz val="12"/>
        <rFont val="Calibri"/>
        <family val="2"/>
        <scheme val="minor"/>
      </rPr>
      <t xml:space="preserve"> elections - 56 days before the election. </t>
    </r>
    <r>
      <rPr>
        <b/>
        <sz val="12"/>
        <rFont val="Calibri"/>
        <family val="2"/>
        <scheme val="minor"/>
      </rPr>
      <t xml:space="preserve">The municipal clerk's office must be open for filing from </t>
    </r>
    <r>
      <rPr>
        <b/>
        <u/>
        <sz val="12"/>
        <rFont val="Calibri"/>
        <family val="2"/>
        <scheme val="minor"/>
      </rPr>
      <t>1:00 p.m. to 5:00 p.m. on the last day</t>
    </r>
    <r>
      <rPr>
        <b/>
        <sz val="12"/>
        <rFont val="Calibri"/>
        <family val="2"/>
        <scheme val="minor"/>
      </rPr>
      <t xml:space="preserve"> of the filing period. </t>
    </r>
    <r>
      <rPr>
        <i/>
        <sz val="12"/>
        <rFont val="Calibri"/>
        <family val="2"/>
        <scheme val="minor"/>
      </rPr>
      <t>M.S. 205.13, subd. 1a</t>
    </r>
  </si>
  <si>
    <r>
      <t>Town with March Elections:</t>
    </r>
    <r>
      <rPr>
        <sz val="12"/>
        <rFont val="Calibri"/>
        <family val="2"/>
        <scheme val="minor"/>
      </rPr>
      <t xml:space="preserve"> Candidates may withdraw from </t>
    </r>
    <r>
      <rPr>
        <b/>
        <i/>
        <u/>
        <sz val="12"/>
        <rFont val="Calibri"/>
        <family val="2"/>
        <scheme val="minor"/>
      </rPr>
      <t>March Town</t>
    </r>
    <r>
      <rPr>
        <sz val="12"/>
        <rFont val="Calibri"/>
        <family val="2"/>
        <scheme val="minor"/>
      </rPr>
      <t xml:space="preserve"> elections until 5:00 p.m. – within two days after filing closes. </t>
    </r>
    <r>
      <rPr>
        <i/>
        <sz val="12"/>
        <rFont val="Calibri"/>
        <family val="2"/>
        <scheme val="minor"/>
      </rPr>
      <t>M.S. 205.13, subd. 6</t>
    </r>
  </si>
  <si>
    <r>
      <t>OSS:</t>
    </r>
    <r>
      <rPr>
        <sz val="12"/>
        <rFont val="Calibri"/>
        <family val="2"/>
        <scheme val="minor"/>
      </rPr>
      <t xml:space="preserve"> Candidates may withdraw from </t>
    </r>
    <r>
      <rPr>
        <b/>
        <i/>
        <u/>
        <sz val="12"/>
        <rFont val="Calibri"/>
        <family val="2"/>
        <scheme val="minor"/>
      </rPr>
      <t>March Town</t>
    </r>
    <r>
      <rPr>
        <sz val="12"/>
        <rFont val="Calibri"/>
        <family val="2"/>
        <scheme val="minor"/>
      </rPr>
      <t xml:space="preserve"> elections until 5:00 p.m. – within two days after filing closes. </t>
    </r>
    <r>
      <rPr>
        <i/>
        <sz val="12"/>
        <rFont val="Calibri"/>
        <family val="2"/>
        <scheme val="minor"/>
      </rPr>
      <t>M.S. 205.13, subd. 6</t>
    </r>
  </si>
  <si>
    <r>
      <t>County:</t>
    </r>
    <r>
      <rPr>
        <sz val="12"/>
        <rFont val="Calibri"/>
        <family val="2"/>
        <scheme val="minor"/>
      </rPr>
      <t xml:space="preserve"> Candidates may withdraw from </t>
    </r>
    <r>
      <rPr>
        <b/>
        <i/>
        <u/>
        <sz val="12"/>
        <rFont val="Calibri"/>
        <family val="2"/>
        <scheme val="minor"/>
      </rPr>
      <t>March Town</t>
    </r>
    <r>
      <rPr>
        <sz val="12"/>
        <rFont val="Calibri"/>
        <family val="2"/>
        <scheme val="minor"/>
      </rPr>
      <t xml:space="preserve"> elections until 5:00 p.m. – within two days after filing closes. </t>
    </r>
    <r>
      <rPr>
        <i/>
        <sz val="12"/>
        <rFont val="Calibri"/>
        <family val="2"/>
        <scheme val="minor"/>
      </rPr>
      <t>M.S. 205.13, subd. 6</t>
    </r>
  </si>
  <si>
    <t>202A.14, subds. 2 &amp; 3</t>
  </si>
  <si>
    <t>Precinct Caucus Meetings</t>
  </si>
  <si>
    <t>202A.14, subd. 3</t>
  </si>
  <si>
    <r>
      <t xml:space="preserve">School District without a Primary: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</si>
  <si>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School District with a Primary: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</si>
  <si>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Town with November Elections: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</si>
  <si>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Town with March Elections: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</si>
  <si>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City without a Primary: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</si>
  <si>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City with a Primary: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</si>
  <si>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SWCD: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</si>
  <si>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County: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</si>
  <si>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Political Parties: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</si>
  <si>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OSS: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</si>
  <si>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Campaign Finance: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</si>
  <si>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School District without a Primary: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</si>
  <si>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OSS: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</si>
  <si>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Campaign Finance: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</si>
  <si>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Political Parties: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</si>
  <si>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SWCD: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</si>
  <si>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County: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</si>
  <si>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City with a Primary: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</si>
  <si>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City without a Primary: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</si>
  <si>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Town with March Elections: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</si>
  <si>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Town with November Elections: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</si>
  <si>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School District with a Primary: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</si>
  <si>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 xml:space="preserve">OSS: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</si>
  <si>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Campaign Finance: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</si>
  <si>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Political Parties: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</si>
  <si>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County: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</si>
  <si>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SWCD: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</si>
  <si>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City with a Primary: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</si>
  <si>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City without a Primary: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</si>
  <si>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Town with March Elections: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</si>
  <si>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Town with November Elections: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</si>
  <si>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Hospital District: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</si>
  <si>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School District with a Primary: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</si>
  <si>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School District without a Primary: </t>
    </r>
    <r>
      <rPr>
        <sz val="12"/>
        <rFont val="Calibri"/>
        <family val="2"/>
        <scheme val="minor"/>
      </rPr>
      <t xml:space="preserve">Last day for party county or legislative district chair to give published notice of the holding of precinct caucus meetings. To include place, date, and time - at least 6 days' published notice. </t>
    </r>
    <r>
      <rPr>
        <i/>
        <sz val="12"/>
        <rFont val="Calibri"/>
        <family val="2"/>
        <scheme val="minor"/>
      </rPr>
      <t>M.S. 202A.14, subd. 3</t>
    </r>
  </si>
  <si>
    <r>
      <t xml:space="preserve">Jurisdiction with February Uniform Election Day Special Election: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February Uniform Election Date</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</si>
  <si>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OSS: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March Town</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</si>
  <si>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County: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March Town</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</si>
  <si>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Town with March Elections: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March Town</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</si>
  <si>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Jurisdiction with April Uniform Election Day Special Election: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April Uniform Election Date</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</si>
  <si>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t>Jurisdiction with May Uniform Election Day Special Election</t>
  </si>
  <si>
    <r>
      <t xml:space="preserve">Jurisdiction with May Uniform Election Day Special Election: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May Uniform Election Date</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</si>
  <si>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OSS: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August State Primary</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</si>
  <si>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Political Parties: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August State Primary</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</si>
  <si>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County: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August State Primary</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</si>
  <si>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City with a Primary: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August State Primary</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</si>
  <si>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School District with a Primary: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August State Primary</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</si>
  <si>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City without a Primary: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August State Primary</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</si>
  <si>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Town with March Elections: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August State Primary</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</si>
  <si>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Town with November Elections: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August State Primary</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</si>
  <si>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OSS: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</si>
  <si>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Political Parties: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</si>
  <si>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County: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</si>
  <si>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SWCD: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</si>
  <si>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City with a Primary: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</si>
  <si>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City without a Primary: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</si>
  <si>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Town with March Elections: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</si>
  <si>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Town with November Elections: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</si>
  <si>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School District with a Primary: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</si>
  <si>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School District without a Primary: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</si>
  <si>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t>Enter Last Monday in January of Next Calendar Year</t>
  </si>
  <si>
    <t>10A.01, subds. 22 &amp; 24; 10A.09, subd. 1(1); 473.121, subd. 2</t>
  </si>
  <si>
    <r>
      <t xml:space="preserve">OSS: </t>
    </r>
    <r>
      <rPr>
        <i/>
        <sz val="12"/>
        <rFont val="Calibri"/>
        <family val="2"/>
        <scheme val="minor"/>
      </rPr>
      <t>Local officials</t>
    </r>
    <r>
      <rPr>
        <sz val="12"/>
        <rFont val="Calibri"/>
        <family val="2"/>
        <scheme val="minor"/>
      </rPr>
      <t xml:space="preserve"> (holds elective office) elected in a metropolitan government unit (city with pop. over 50,000 in 7-county metro area) at </t>
    </r>
    <r>
      <rPr>
        <u/>
        <sz val="12"/>
        <rFont val="Calibri"/>
        <family val="2"/>
        <scheme val="minor"/>
      </rPr>
      <t>November 2017</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&amp; 24; 10A.09, subd. 1(1); 473.121, subd. 2</t>
    </r>
  </si>
  <si>
    <r>
      <t xml:space="preserve">Campaign Finance: </t>
    </r>
    <r>
      <rPr>
        <i/>
        <sz val="12"/>
        <rFont val="Calibri"/>
        <family val="2"/>
        <scheme val="minor"/>
      </rPr>
      <t>Local officials</t>
    </r>
    <r>
      <rPr>
        <sz val="12"/>
        <rFont val="Calibri"/>
        <family val="2"/>
        <scheme val="minor"/>
      </rPr>
      <t xml:space="preserve"> (holds elective office) elected in a metropolitan government unit (city with pop. over 50,000 in 7-county metro area) at </t>
    </r>
    <r>
      <rPr>
        <u/>
        <sz val="12"/>
        <rFont val="Calibri"/>
        <family val="2"/>
        <scheme val="minor"/>
      </rPr>
      <t>November 2017</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&amp; 24; 10A.09, subd. 1(1); 473.121, subd. 2</t>
    </r>
  </si>
  <si>
    <r>
      <t xml:space="preserve">Political Parties: </t>
    </r>
    <r>
      <rPr>
        <i/>
        <sz val="12"/>
        <rFont val="Calibri"/>
        <family val="2"/>
        <scheme val="minor"/>
      </rPr>
      <t>Local officials</t>
    </r>
    <r>
      <rPr>
        <sz val="12"/>
        <rFont val="Calibri"/>
        <family val="2"/>
        <scheme val="minor"/>
      </rPr>
      <t xml:space="preserve"> (holds elective office) elected in a metropolitan government unit (city with pop. over 50,000 in 7-county metro area) at </t>
    </r>
    <r>
      <rPr>
        <u/>
        <sz val="12"/>
        <rFont val="Calibri"/>
        <family val="2"/>
        <scheme val="minor"/>
      </rPr>
      <t>November 2017</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&amp; 24; 10A.09, subd. 1(1); 473.121, subd. 2</t>
    </r>
  </si>
  <si>
    <r>
      <t xml:space="preserve">County: </t>
    </r>
    <r>
      <rPr>
        <i/>
        <sz val="12"/>
        <rFont val="Calibri"/>
        <family val="2"/>
        <scheme val="minor"/>
      </rPr>
      <t>Local officials</t>
    </r>
    <r>
      <rPr>
        <sz val="12"/>
        <rFont val="Calibri"/>
        <family val="2"/>
        <scheme val="minor"/>
      </rPr>
      <t xml:space="preserve"> (holds elective office) elected in a metropolitan government unit (city with pop. over 50,000 in 7-county metro area) at </t>
    </r>
    <r>
      <rPr>
        <u/>
        <sz val="12"/>
        <rFont val="Calibri"/>
        <family val="2"/>
        <scheme val="minor"/>
      </rPr>
      <t>November 2017</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&amp; 24; 10A.09, subd. 1(1); 473.121, subd. 2</t>
    </r>
  </si>
  <si>
    <r>
      <t xml:space="preserve">City with a Primary: </t>
    </r>
    <r>
      <rPr>
        <i/>
        <sz val="12"/>
        <rFont val="Calibri"/>
        <family val="2"/>
        <scheme val="minor"/>
      </rPr>
      <t>Local officials</t>
    </r>
    <r>
      <rPr>
        <sz val="12"/>
        <rFont val="Calibri"/>
        <family val="2"/>
        <scheme val="minor"/>
      </rPr>
      <t xml:space="preserve"> (holds elective office) elected in a metropolitan government unit (city with pop. over 50,000 in 7-county metro area) at </t>
    </r>
    <r>
      <rPr>
        <u/>
        <sz val="12"/>
        <rFont val="Calibri"/>
        <family val="2"/>
        <scheme val="minor"/>
      </rPr>
      <t>November 2017</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&amp; 24; 10A.09, subd. 1(1); 473.121, subd. 2</t>
    </r>
  </si>
  <si>
    <r>
      <t xml:space="preserve">City without a Primary: </t>
    </r>
    <r>
      <rPr>
        <i/>
        <sz val="12"/>
        <rFont val="Calibri"/>
        <family val="2"/>
        <scheme val="minor"/>
      </rPr>
      <t>Local officials</t>
    </r>
    <r>
      <rPr>
        <sz val="12"/>
        <rFont val="Calibri"/>
        <family val="2"/>
        <scheme val="minor"/>
      </rPr>
      <t xml:space="preserve"> (holds elective office) elected in a metropolitan government unit (city with pop. over 50,000 in 7-county metro area) at </t>
    </r>
    <r>
      <rPr>
        <u/>
        <sz val="12"/>
        <rFont val="Calibri"/>
        <family val="2"/>
        <scheme val="minor"/>
      </rPr>
      <t>November 2017</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&amp; 24; 10A.09, subd. 1(1); 473.121, subd. 2</t>
    </r>
  </si>
  <si>
    <t>10A.01, subds. 22, 24 &amp; 35(27); 10A.09, subd. 6; 473.121, subd. 2</t>
  </si>
  <si>
    <r>
      <t xml:space="preserve">OSS: </t>
    </r>
    <r>
      <rPr>
        <i/>
        <sz val="12"/>
        <rFont val="Calibri"/>
        <family val="2"/>
        <scheme val="minor"/>
      </rPr>
      <t>Local Officials</t>
    </r>
    <r>
      <rPr>
        <sz val="12"/>
        <rFont val="Calibri"/>
        <family val="2"/>
        <scheme val="minor"/>
      </rPr>
      <t xml:space="preserve"> (holds elective office in cities of 50,000+ in metro area) and </t>
    </r>
    <r>
      <rPr>
        <i/>
        <sz val="12"/>
        <rFont val="Calibri"/>
        <family val="2"/>
        <scheme val="minor"/>
      </rPr>
      <t>Public Officials</t>
    </r>
    <r>
      <rPr>
        <sz val="12"/>
        <rFont val="Calibri"/>
        <family val="2"/>
        <scheme val="minor"/>
      </rPr>
      <t xml:space="preserve"> (all county commissioners) as per 10A.01, subds. 22 &amp; 35(27) file an annual statement of economic interest with </t>
    </r>
    <r>
      <rPr>
        <u/>
        <sz val="12"/>
        <rFont val="Calibri"/>
        <family val="2"/>
        <scheme val="minor"/>
      </rPr>
      <t>CF&amp;PDB</t>
    </r>
    <r>
      <rPr>
        <sz val="12"/>
        <rFont val="Calibri"/>
        <family val="2"/>
        <scheme val="minor"/>
      </rPr>
      <t xml:space="preserve"> - by the last Monday in January of each year that the individual remains in office. </t>
    </r>
    <r>
      <rPr>
        <i/>
        <sz val="12"/>
        <rFont val="Calibri"/>
        <family val="2"/>
        <scheme val="minor"/>
      </rPr>
      <t>M.S. 10A.01, subds. 22, 24 &amp; 35(27); 10A.09, subd. 6; 473.121, subd. 2</t>
    </r>
  </si>
  <si>
    <r>
      <t xml:space="preserve">Campaign Finance: </t>
    </r>
    <r>
      <rPr>
        <i/>
        <sz val="12"/>
        <rFont val="Calibri"/>
        <family val="2"/>
        <scheme val="minor"/>
      </rPr>
      <t>Local Officials</t>
    </r>
    <r>
      <rPr>
        <sz val="12"/>
        <rFont val="Calibri"/>
        <family val="2"/>
        <scheme val="minor"/>
      </rPr>
      <t xml:space="preserve"> (holds elective office in cities of 50,000+ in metro area) and </t>
    </r>
    <r>
      <rPr>
        <i/>
        <sz val="12"/>
        <rFont val="Calibri"/>
        <family val="2"/>
        <scheme val="minor"/>
      </rPr>
      <t>Public Officials</t>
    </r>
    <r>
      <rPr>
        <sz val="12"/>
        <rFont val="Calibri"/>
        <family val="2"/>
        <scheme val="minor"/>
      </rPr>
      <t xml:space="preserve"> (all county commissioners) as per 10A.01, subds. 22 &amp; 35(27) file an annual statement of economic interest with </t>
    </r>
    <r>
      <rPr>
        <u/>
        <sz val="12"/>
        <rFont val="Calibri"/>
        <family val="2"/>
        <scheme val="minor"/>
      </rPr>
      <t>CF&amp;PDB</t>
    </r>
    <r>
      <rPr>
        <sz val="12"/>
        <rFont val="Calibri"/>
        <family val="2"/>
        <scheme val="minor"/>
      </rPr>
      <t xml:space="preserve"> - by the last Monday in January of each year that the individual remains in office. </t>
    </r>
    <r>
      <rPr>
        <i/>
        <sz val="12"/>
        <rFont val="Calibri"/>
        <family val="2"/>
        <scheme val="minor"/>
      </rPr>
      <t>M.S. 10A.01, subds. 22, 24 &amp; 35(27); 10A.09, subd. 6; 473.121, subd. 2</t>
    </r>
  </si>
  <si>
    <r>
      <t xml:space="preserve">Political Parties: </t>
    </r>
    <r>
      <rPr>
        <i/>
        <sz val="12"/>
        <rFont val="Calibri"/>
        <family val="2"/>
        <scheme val="minor"/>
      </rPr>
      <t>Local Officials</t>
    </r>
    <r>
      <rPr>
        <sz val="12"/>
        <rFont val="Calibri"/>
        <family val="2"/>
        <scheme val="minor"/>
      </rPr>
      <t xml:space="preserve"> (holds elective office in cities of 50,000+ in metro area) and </t>
    </r>
    <r>
      <rPr>
        <i/>
        <sz val="12"/>
        <rFont val="Calibri"/>
        <family val="2"/>
        <scheme val="minor"/>
      </rPr>
      <t>Public Officials</t>
    </r>
    <r>
      <rPr>
        <sz val="12"/>
        <rFont val="Calibri"/>
        <family val="2"/>
        <scheme val="minor"/>
      </rPr>
      <t xml:space="preserve"> (all county commissioners) as per 10A.01, subds. 22 &amp; 35(27) file an annual statement of economic interest with </t>
    </r>
    <r>
      <rPr>
        <u/>
        <sz val="12"/>
        <rFont val="Calibri"/>
        <family val="2"/>
        <scheme val="minor"/>
      </rPr>
      <t>CF&amp;PDB</t>
    </r>
    <r>
      <rPr>
        <sz val="12"/>
        <rFont val="Calibri"/>
        <family val="2"/>
        <scheme val="minor"/>
      </rPr>
      <t xml:space="preserve"> - by the last Monday in January of each year that the individual remains in office. </t>
    </r>
    <r>
      <rPr>
        <i/>
        <sz val="12"/>
        <rFont val="Calibri"/>
        <family val="2"/>
        <scheme val="minor"/>
      </rPr>
      <t>M.S. 10A.01, subds. 22, 24 &amp; 35(27); 10A.09, subd. 6; 473.121, subd. 2</t>
    </r>
  </si>
  <si>
    <r>
      <t xml:space="preserve">County: </t>
    </r>
    <r>
      <rPr>
        <i/>
        <sz val="12"/>
        <rFont val="Calibri"/>
        <family val="2"/>
        <scheme val="minor"/>
      </rPr>
      <t>Local Officials</t>
    </r>
    <r>
      <rPr>
        <sz val="12"/>
        <rFont val="Calibri"/>
        <family val="2"/>
        <scheme val="minor"/>
      </rPr>
      <t xml:space="preserve"> (holds elective office in cities of 50,000+ in metro area) and </t>
    </r>
    <r>
      <rPr>
        <i/>
        <sz val="12"/>
        <rFont val="Calibri"/>
        <family val="2"/>
        <scheme val="minor"/>
      </rPr>
      <t>Public Officials</t>
    </r>
    <r>
      <rPr>
        <sz val="12"/>
        <rFont val="Calibri"/>
        <family val="2"/>
        <scheme val="minor"/>
      </rPr>
      <t xml:space="preserve"> (all county commissioners) as per 10A.01, subds. 22 &amp; 35(27) file an annual statement of economic interest with </t>
    </r>
    <r>
      <rPr>
        <u/>
        <sz val="12"/>
        <rFont val="Calibri"/>
        <family val="2"/>
        <scheme val="minor"/>
      </rPr>
      <t>CF&amp;PDB</t>
    </r>
    <r>
      <rPr>
        <sz val="12"/>
        <rFont val="Calibri"/>
        <family val="2"/>
        <scheme val="minor"/>
      </rPr>
      <t xml:space="preserve"> - by the last Monday in January of each year that the individual remains in office. </t>
    </r>
    <r>
      <rPr>
        <i/>
        <sz val="12"/>
        <rFont val="Calibri"/>
        <family val="2"/>
        <scheme val="minor"/>
      </rPr>
      <t>M.S. 10A.01, subds. 22, 24 &amp; 35(27); 10A.09, subd. 6; 473.121, subd. 2</t>
    </r>
  </si>
  <si>
    <r>
      <t xml:space="preserve">City with a Primary: </t>
    </r>
    <r>
      <rPr>
        <i/>
        <sz val="12"/>
        <rFont val="Calibri"/>
        <family val="2"/>
        <scheme val="minor"/>
      </rPr>
      <t>Local Officials</t>
    </r>
    <r>
      <rPr>
        <sz val="12"/>
        <rFont val="Calibri"/>
        <family val="2"/>
        <scheme val="minor"/>
      </rPr>
      <t xml:space="preserve"> (holds elective office in cities of 50,000+ in metro area) and </t>
    </r>
    <r>
      <rPr>
        <i/>
        <sz val="12"/>
        <rFont val="Calibri"/>
        <family val="2"/>
        <scheme val="minor"/>
      </rPr>
      <t>Public Officials</t>
    </r>
    <r>
      <rPr>
        <sz val="12"/>
        <rFont val="Calibri"/>
        <family val="2"/>
        <scheme val="minor"/>
      </rPr>
      <t xml:space="preserve"> (all county commissioners) as per 10A.01, subds. 22 &amp; 35(27) file an annual statement of economic interest with </t>
    </r>
    <r>
      <rPr>
        <u/>
        <sz val="12"/>
        <rFont val="Calibri"/>
        <family val="2"/>
        <scheme val="minor"/>
      </rPr>
      <t>CF&amp;PDB</t>
    </r>
    <r>
      <rPr>
        <sz val="12"/>
        <rFont val="Calibri"/>
        <family val="2"/>
        <scheme val="minor"/>
      </rPr>
      <t xml:space="preserve"> - by the last Monday in January of each year that the individual remains in office. </t>
    </r>
    <r>
      <rPr>
        <i/>
        <sz val="12"/>
        <rFont val="Calibri"/>
        <family val="2"/>
        <scheme val="minor"/>
      </rPr>
      <t>M.S. 10A.01, subds. 22, 24 &amp; 35(27); 10A.09, subd. 6; 473.121, subd. 2</t>
    </r>
  </si>
  <si>
    <r>
      <t xml:space="preserve">City without a Primary: </t>
    </r>
    <r>
      <rPr>
        <i/>
        <sz val="12"/>
        <rFont val="Calibri"/>
        <family val="2"/>
        <scheme val="minor"/>
      </rPr>
      <t>Local Officials</t>
    </r>
    <r>
      <rPr>
        <sz val="12"/>
        <rFont val="Calibri"/>
        <family val="2"/>
        <scheme val="minor"/>
      </rPr>
      <t xml:space="preserve"> (holds elective office in cities of 50,000+ in metro area) and </t>
    </r>
    <r>
      <rPr>
        <i/>
        <sz val="12"/>
        <rFont val="Calibri"/>
        <family val="2"/>
        <scheme val="minor"/>
      </rPr>
      <t>Public Officials</t>
    </r>
    <r>
      <rPr>
        <sz val="12"/>
        <rFont val="Calibri"/>
        <family val="2"/>
        <scheme val="minor"/>
      </rPr>
      <t xml:space="preserve"> (all county commissioners) as per 10A.01, subds. 22 &amp; 35(27) file an annual statement of economic interest with </t>
    </r>
    <r>
      <rPr>
        <u/>
        <sz val="12"/>
        <rFont val="Calibri"/>
        <family val="2"/>
        <scheme val="minor"/>
      </rPr>
      <t>CF&amp;PDB</t>
    </r>
    <r>
      <rPr>
        <sz val="12"/>
        <rFont val="Calibri"/>
        <family val="2"/>
        <scheme val="minor"/>
      </rPr>
      <t xml:space="preserve"> - by the last Monday in January of each year that the individual remains in office. </t>
    </r>
    <r>
      <rPr>
        <i/>
        <sz val="12"/>
        <rFont val="Calibri"/>
        <family val="2"/>
        <scheme val="minor"/>
      </rPr>
      <t>M.S. 10A.01, subds. 22, 24 &amp; 35(27); 10A.09, subd. 6; 473.121, subd. 2</t>
    </r>
  </si>
  <si>
    <r>
      <t xml:space="preserve">OSS: </t>
    </r>
    <r>
      <rPr>
        <i/>
        <sz val="12"/>
        <rFont val="Calibri"/>
        <family val="2"/>
        <scheme val="minor"/>
      </rPr>
      <t xml:space="preserve">Local Officials </t>
    </r>
    <r>
      <rPr>
        <sz val="12"/>
        <rFont val="Calibri"/>
        <family val="2"/>
        <scheme val="minor"/>
      </rPr>
      <t>(holds elective office in cities of 50,000+ in metro area) and</t>
    </r>
    <r>
      <rPr>
        <i/>
        <sz val="12"/>
        <rFont val="Calibri"/>
        <family val="2"/>
        <scheme val="minor"/>
      </rPr>
      <t xml:space="preserve"> Public Officials </t>
    </r>
    <r>
      <rPr>
        <sz val="12"/>
        <rFont val="Calibri"/>
        <family val="2"/>
        <scheme val="minor"/>
      </rPr>
      <t xml:space="preserve">(all county commissioners) as per 10A.01, subds. 22 &amp; 35(27) elected at </t>
    </r>
    <r>
      <rPr>
        <u/>
        <sz val="12"/>
        <rFont val="Calibri"/>
        <family val="2"/>
        <scheme val="minor"/>
      </rPr>
      <t>November 2018</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24 &amp; 35(27); 10A.09, subd. 1(1); 473.121, subd. 2</t>
    </r>
  </si>
  <si>
    <t>10A.01, subds. 22,  24 &amp; 35(27); 10A.09, subd. 1(1); 473.121, subd. 2</t>
  </si>
  <si>
    <r>
      <t xml:space="preserve">Campaign Finance: </t>
    </r>
    <r>
      <rPr>
        <i/>
        <sz val="12"/>
        <rFont val="Calibri"/>
        <family val="2"/>
        <scheme val="minor"/>
      </rPr>
      <t xml:space="preserve">Local Officials </t>
    </r>
    <r>
      <rPr>
        <sz val="12"/>
        <rFont val="Calibri"/>
        <family val="2"/>
        <scheme val="minor"/>
      </rPr>
      <t>(holds elective office in cities of 50,000+ in metro area) and</t>
    </r>
    <r>
      <rPr>
        <i/>
        <sz val="12"/>
        <rFont val="Calibri"/>
        <family val="2"/>
        <scheme val="minor"/>
      </rPr>
      <t xml:space="preserve"> Public Officials </t>
    </r>
    <r>
      <rPr>
        <sz val="12"/>
        <rFont val="Calibri"/>
        <family val="2"/>
        <scheme val="minor"/>
      </rPr>
      <t xml:space="preserve">(all county commissioners) as per 10A.01, subds. 22 &amp; 35(27) elected at </t>
    </r>
    <r>
      <rPr>
        <u/>
        <sz val="12"/>
        <rFont val="Calibri"/>
        <family val="2"/>
        <scheme val="minor"/>
      </rPr>
      <t>November 2018</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24 &amp; 35(27); 10A.09, subd. 1(1); 473.121, subd. 2</t>
    </r>
  </si>
  <si>
    <r>
      <t xml:space="preserve">Political Parties: </t>
    </r>
    <r>
      <rPr>
        <i/>
        <sz val="12"/>
        <rFont val="Calibri"/>
        <family val="2"/>
        <scheme val="minor"/>
      </rPr>
      <t xml:space="preserve">Local Officials </t>
    </r>
    <r>
      <rPr>
        <sz val="12"/>
        <rFont val="Calibri"/>
        <family val="2"/>
        <scheme val="minor"/>
      </rPr>
      <t>(holds elective office in cities of 50,000+ in metro area) and</t>
    </r>
    <r>
      <rPr>
        <i/>
        <sz val="12"/>
        <rFont val="Calibri"/>
        <family val="2"/>
        <scheme val="minor"/>
      </rPr>
      <t xml:space="preserve"> Public Officials </t>
    </r>
    <r>
      <rPr>
        <sz val="12"/>
        <rFont val="Calibri"/>
        <family val="2"/>
        <scheme val="minor"/>
      </rPr>
      <t xml:space="preserve">(all county commissioners) as per 10A.01, subds. 22 &amp; 35(27) elected at </t>
    </r>
    <r>
      <rPr>
        <u/>
        <sz val="12"/>
        <rFont val="Calibri"/>
        <family val="2"/>
        <scheme val="minor"/>
      </rPr>
      <t>November 2018</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24 &amp; 35(27); 10A.09, subd. 1(1); 473.121, subd. 2</t>
    </r>
  </si>
  <si>
    <r>
      <t xml:space="preserve">County: </t>
    </r>
    <r>
      <rPr>
        <i/>
        <sz val="12"/>
        <rFont val="Calibri"/>
        <family val="2"/>
        <scheme val="minor"/>
      </rPr>
      <t xml:space="preserve">Local Officials </t>
    </r>
    <r>
      <rPr>
        <sz val="12"/>
        <rFont val="Calibri"/>
        <family val="2"/>
        <scheme val="minor"/>
      </rPr>
      <t>(holds elective office in cities of 50,000+ in metro area) and</t>
    </r>
    <r>
      <rPr>
        <i/>
        <sz val="12"/>
        <rFont val="Calibri"/>
        <family val="2"/>
        <scheme val="minor"/>
      </rPr>
      <t xml:space="preserve"> Public Officials </t>
    </r>
    <r>
      <rPr>
        <sz val="12"/>
        <rFont val="Calibri"/>
        <family val="2"/>
        <scheme val="minor"/>
      </rPr>
      <t xml:space="preserve">(all county commissioners) as per 10A.01, subds. 22 &amp; 35(27) elected at </t>
    </r>
    <r>
      <rPr>
        <u/>
        <sz val="12"/>
        <rFont val="Calibri"/>
        <family val="2"/>
        <scheme val="minor"/>
      </rPr>
      <t>November 2018</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24 &amp; 35(27); 10A.09, subd. 1(1); 473.121, subd. 2</t>
    </r>
  </si>
  <si>
    <r>
      <t xml:space="preserve">City with a Primary: </t>
    </r>
    <r>
      <rPr>
        <i/>
        <sz val="12"/>
        <rFont val="Calibri"/>
        <family val="2"/>
        <scheme val="minor"/>
      </rPr>
      <t xml:space="preserve">Local Officials </t>
    </r>
    <r>
      <rPr>
        <sz val="12"/>
        <rFont val="Calibri"/>
        <family val="2"/>
        <scheme val="minor"/>
      </rPr>
      <t>(holds elective office in cities of 50,000+ in metro area) and</t>
    </r>
    <r>
      <rPr>
        <i/>
        <sz val="12"/>
        <rFont val="Calibri"/>
        <family val="2"/>
        <scheme val="minor"/>
      </rPr>
      <t xml:space="preserve"> Public Officials </t>
    </r>
    <r>
      <rPr>
        <sz val="12"/>
        <rFont val="Calibri"/>
        <family val="2"/>
        <scheme val="minor"/>
      </rPr>
      <t xml:space="preserve">(all county commissioners) as per 10A.01, subds. 22 &amp; 35(27) elected at </t>
    </r>
    <r>
      <rPr>
        <u/>
        <sz val="12"/>
        <rFont val="Calibri"/>
        <family val="2"/>
        <scheme val="minor"/>
      </rPr>
      <t>November 2018</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24 &amp; 35(27); 10A.09, subd. 1(1); 473.121, subd. 2</t>
    </r>
  </si>
  <si>
    <r>
      <t xml:space="preserve">City without a Primary: </t>
    </r>
    <r>
      <rPr>
        <i/>
        <sz val="12"/>
        <rFont val="Calibri"/>
        <family val="2"/>
        <scheme val="minor"/>
      </rPr>
      <t xml:space="preserve">Local Officials </t>
    </r>
    <r>
      <rPr>
        <sz val="12"/>
        <rFont val="Calibri"/>
        <family val="2"/>
        <scheme val="minor"/>
      </rPr>
      <t>(holds elective office in cities of 50,000+ in metro area) and</t>
    </r>
    <r>
      <rPr>
        <i/>
        <sz val="12"/>
        <rFont val="Calibri"/>
        <family val="2"/>
        <scheme val="minor"/>
      </rPr>
      <t xml:space="preserve"> Public Officials </t>
    </r>
    <r>
      <rPr>
        <sz val="12"/>
        <rFont val="Calibri"/>
        <family val="2"/>
        <scheme val="minor"/>
      </rPr>
      <t xml:space="preserve">(all county commissioners) as per 10A.01, subds. 22 &amp; 35(27) elected at </t>
    </r>
    <r>
      <rPr>
        <u/>
        <sz val="12"/>
        <rFont val="Calibri"/>
        <family val="2"/>
        <scheme val="minor"/>
      </rPr>
      <t>November 2018</t>
    </r>
    <r>
      <rPr>
        <sz val="12"/>
        <rFont val="Calibri"/>
        <family val="2"/>
        <scheme val="minor"/>
      </rPr>
      <t xml:space="preserve"> general elections file statement of economic interest </t>
    </r>
    <r>
      <rPr>
        <u/>
        <sz val="12"/>
        <rFont val="Calibri"/>
        <family val="2"/>
        <scheme val="minor"/>
      </rPr>
      <t>with CF&amp;PD Board</t>
    </r>
    <r>
      <rPr>
        <sz val="12"/>
        <rFont val="Calibri"/>
        <family val="2"/>
        <scheme val="minor"/>
      </rPr>
      <t xml:space="preserve"> - within 60 days of taking office. </t>
    </r>
    <r>
      <rPr>
        <i/>
        <sz val="12"/>
        <rFont val="Calibri"/>
        <family val="2"/>
        <scheme val="minor"/>
      </rPr>
      <t>M.S. 10A.01, subds. 22, 24 &amp; 35(27); 10A.09, subd. 1(1); 473.121, subd. 2</t>
    </r>
  </si>
  <si>
    <r>
      <t xml:space="preserve">Jurisdiction with April Uniform Election Day Special Election: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u/>
        <sz val="12"/>
        <rFont val="Calibri"/>
        <family val="2"/>
        <scheme val="minor"/>
      </rPr>
      <t>their</t>
    </r>
    <r>
      <rPr>
        <sz val="12"/>
        <rFont val="Calibri"/>
        <family val="2"/>
        <scheme val="minor"/>
      </rPr>
      <t xml:space="preserve"> elections, last day to provide notice (post) of mail balloting and the special mail procedure for </t>
    </r>
    <r>
      <rPr>
        <b/>
        <i/>
        <u/>
        <sz val="12"/>
        <rFont val="Calibri"/>
        <family val="2"/>
        <scheme val="minor"/>
      </rPr>
      <t>April Uniform Election Date</t>
    </r>
    <r>
      <rPr>
        <sz val="12"/>
        <rFont val="Calibri"/>
        <family val="2"/>
        <scheme val="minor"/>
      </rPr>
      <t xml:space="preserve"> special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</si>
  <si>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Town with March Elections: </t>
    </r>
    <r>
      <rPr>
        <sz val="12"/>
        <rFont val="Calibri"/>
        <family val="2"/>
        <scheme val="minor"/>
      </rPr>
      <t>Provide for instruction of voters with a demonstration voting system in a public place for the 6 weeks immediately prior to the 1st election at which the new voting system will be used (</t>
    </r>
    <r>
      <rPr>
        <b/>
        <i/>
        <u/>
        <sz val="12"/>
        <rFont val="Calibri"/>
        <family val="2"/>
        <scheme val="minor"/>
      </rPr>
      <t>March Town</t>
    </r>
    <r>
      <rPr>
        <sz val="12"/>
        <rFont val="Calibri"/>
        <family val="2"/>
        <scheme val="minor"/>
      </rPr>
      <t xml:space="preserve"> elections). </t>
    </r>
    <r>
      <rPr>
        <i/>
        <sz val="12"/>
        <rFont val="Calibri"/>
        <family val="2"/>
        <scheme val="minor"/>
      </rPr>
      <t>M.S. 206.58, subd. 1</t>
    </r>
  </si>
  <si>
    <r>
      <t xml:space="preserve">OSS: </t>
    </r>
    <r>
      <rPr>
        <sz val="12"/>
        <rFont val="Calibri"/>
        <family val="2"/>
        <scheme val="minor"/>
      </rPr>
      <t>Provide for instruction of voters with a demonstration voting system in a public place for the 6 weeks immediately prior to the 1st election at which the new voting system will be used (</t>
    </r>
    <r>
      <rPr>
        <b/>
        <i/>
        <u/>
        <sz val="12"/>
        <rFont val="Calibri"/>
        <family val="2"/>
        <scheme val="minor"/>
      </rPr>
      <t>March Town</t>
    </r>
    <r>
      <rPr>
        <sz val="12"/>
        <rFont val="Calibri"/>
        <family val="2"/>
        <scheme val="minor"/>
      </rPr>
      <t xml:space="preserve"> elections). </t>
    </r>
    <r>
      <rPr>
        <i/>
        <sz val="12"/>
        <rFont val="Calibri"/>
        <family val="2"/>
        <scheme val="minor"/>
      </rPr>
      <t>M.S. 206.58, subd. 1</t>
    </r>
  </si>
  <si>
    <r>
      <t xml:space="preserve">County: </t>
    </r>
    <r>
      <rPr>
        <sz val="12"/>
        <rFont val="Calibri"/>
        <family val="2"/>
        <scheme val="minor"/>
      </rPr>
      <t>Provide for instruction of voters with a demonstration voting system in a public place for the 6 weeks immediately prior to the 1st election at which the new voting system will be used (</t>
    </r>
    <r>
      <rPr>
        <b/>
        <i/>
        <u/>
        <sz val="12"/>
        <rFont val="Calibri"/>
        <family val="2"/>
        <scheme val="minor"/>
      </rPr>
      <t>March Town</t>
    </r>
    <r>
      <rPr>
        <sz val="12"/>
        <rFont val="Calibri"/>
        <family val="2"/>
        <scheme val="minor"/>
      </rPr>
      <t xml:space="preserve"> elections). </t>
    </r>
    <r>
      <rPr>
        <i/>
        <sz val="12"/>
        <rFont val="Calibri"/>
        <family val="2"/>
        <scheme val="minor"/>
      </rPr>
      <t>M.S. 206.58, subd. 1</t>
    </r>
  </si>
  <si>
    <r>
      <t xml:space="preserve">OSS: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</si>
  <si>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Campaign Finance: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</si>
  <si>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Political Parties: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</si>
  <si>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County: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</si>
  <si>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SWCD: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</si>
  <si>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City with a Primary: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</si>
  <si>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City without a Primary: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</si>
  <si>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Town with March Elections: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</si>
  <si>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Town with November Elections: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</si>
  <si>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Hospital Districts: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</si>
  <si>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School District with a Primary: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</si>
  <si>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r>
      <t xml:space="preserve">School District without a Primary: </t>
    </r>
    <r>
      <rPr>
        <sz val="12"/>
        <rFont val="Calibri"/>
        <family val="2"/>
        <scheme val="minor"/>
      </rPr>
      <t xml:space="preserve">Annual Campaign Finance Reports due if a final report has not been submitted - by January 31 of each year. </t>
    </r>
    <r>
      <rPr>
        <i/>
        <sz val="12"/>
        <rFont val="Calibri"/>
        <family val="2"/>
        <scheme val="minor"/>
      </rPr>
      <t>M.S. 211A.02, subd. 1</t>
    </r>
    <r>
      <rPr>
        <sz val="12"/>
        <rFont val="Calibri"/>
        <family val="2"/>
        <scheme val="minor"/>
      </rPr>
      <t xml:space="preserve"> </t>
    </r>
  </si>
  <si>
    <t>202A.14, subd. 1; 202A.18, subd. 2a; 202A.20, subd. 2</t>
  </si>
  <si>
    <t>202A.19, subds. 1, 3, 5 &amp; 6</t>
  </si>
  <si>
    <t>202A.19, subd. 2</t>
  </si>
  <si>
    <r>
      <t xml:space="preserve">PRECINCT CAUCUS MEETINGS: School District without a Primary: First Tuesday in February. </t>
    </r>
    <r>
      <rPr>
        <sz val="12"/>
        <rFont val="Calibri"/>
        <family val="2"/>
        <scheme val="minor"/>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scheme val="minor"/>
      </rPr>
      <t>M.S. 202A.19, subd. 2</t>
    </r>
  </si>
  <si>
    <r>
      <t xml:space="preserve">PRECINCT CAUCUS MEETINGS: School District with a Primary: First Tuesday in February. </t>
    </r>
    <r>
      <rPr>
        <sz val="12"/>
        <rFont val="Calibri"/>
        <family val="2"/>
        <scheme val="minor"/>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scheme val="minor"/>
      </rPr>
      <t>M.S. 202A.19, subd. 2</t>
    </r>
  </si>
  <si>
    <r>
      <t xml:space="preserve">PRECINCT CAUCUS MEETINGS: Town with November Elections: First Tuesday in February. </t>
    </r>
    <r>
      <rPr>
        <sz val="12"/>
        <rFont val="Calibri"/>
        <family val="2"/>
        <scheme val="minor"/>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scheme val="minor"/>
      </rPr>
      <t>M.S. 202A.19, subd. 2</t>
    </r>
  </si>
  <si>
    <r>
      <t xml:space="preserve">PRECINCT CAUCUS MEETINGS: Town with March Elections: First Tuesday in February. </t>
    </r>
    <r>
      <rPr>
        <sz val="12"/>
        <rFont val="Calibri"/>
        <family val="2"/>
        <scheme val="minor"/>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scheme val="minor"/>
      </rPr>
      <t>M.S. 202A.19, subd. 2</t>
    </r>
  </si>
  <si>
    <r>
      <t xml:space="preserve">PRECINCT CAUCUS MEETINGS: City without a Primary: First Tuesday in February. </t>
    </r>
    <r>
      <rPr>
        <sz val="12"/>
        <rFont val="Calibri"/>
        <family val="2"/>
        <scheme val="minor"/>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scheme val="minor"/>
      </rPr>
      <t>M.S. 202A.19, subd. 2</t>
    </r>
  </si>
  <si>
    <r>
      <t xml:space="preserve">PRECINCT CAUCUS MEETINGS: City with a Primary: First Tuesday in February. </t>
    </r>
    <r>
      <rPr>
        <sz val="12"/>
        <rFont val="Calibri"/>
        <family val="2"/>
        <scheme val="minor"/>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scheme val="minor"/>
      </rPr>
      <t>M.S. 202A.19, subd. 2</t>
    </r>
  </si>
  <si>
    <r>
      <t xml:space="preserve">PRECINCT CAUCUS MEETINGS: County: First Tuesday in February. </t>
    </r>
    <r>
      <rPr>
        <sz val="12"/>
        <rFont val="Calibri"/>
        <family val="2"/>
        <scheme val="minor"/>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scheme val="minor"/>
      </rPr>
      <t>M.S. 202A.19, subd. 2</t>
    </r>
  </si>
  <si>
    <r>
      <t xml:space="preserve">PRECINCT CAUCUS MEETINGS: Political Parties: First Tuesday in February. </t>
    </r>
    <r>
      <rPr>
        <sz val="12"/>
        <rFont val="Calibri"/>
        <family val="2"/>
        <scheme val="minor"/>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scheme val="minor"/>
      </rPr>
      <t>M.S. 202A.19, subd. 2</t>
    </r>
  </si>
  <si>
    <r>
      <t xml:space="preserve">PRECINCT CAUCUS MEETINGS: OSS: First Tuesday in February. </t>
    </r>
    <r>
      <rPr>
        <sz val="12"/>
        <rFont val="Calibri"/>
        <family val="2"/>
        <scheme val="minor"/>
      </rPr>
      <t xml:space="preserve">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 </t>
    </r>
    <r>
      <rPr>
        <i/>
        <sz val="12"/>
        <rFont val="Calibri"/>
        <family val="2"/>
        <scheme val="minor"/>
      </rPr>
      <t>M.S. 202A.19, subd. 2</t>
    </r>
  </si>
  <si>
    <r>
      <t xml:space="preserve">PRECINCT CAUCUS MEETINGS: School District without a Primary: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</si>
  <si>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School District with a Primary: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</si>
  <si>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Hospital District: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</si>
  <si>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Town with November Elections: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</si>
  <si>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Town with March Elections: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</si>
  <si>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City without a Primary: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</si>
  <si>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City with a Primary: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</si>
  <si>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SWCD: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</si>
  <si>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County: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</si>
  <si>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Political Parties: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</si>
  <si>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Campaign Finance: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</si>
  <si>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OSS: First Tuesday in February. </t>
    </r>
    <r>
      <rPr>
        <sz val="12"/>
        <rFont val="Calibri"/>
        <family val="2"/>
        <scheme val="minor"/>
      </rPr>
      <t xml:space="preserve">No special taxing district (M.S. 275.066) governing body, school board, county board of commissioners, township board or city council meetings after 6 p.m. on the day of a major political party precinct caucus. No U of M events after 6 p.m. unless Regents provide permission. No MN state college or university events after 6 p.m. unless Trustees provide permission. No public elementary or secondary school sponsored event after 6 p.m. No state agency, board, commission, department or committee meetings after 6 p.m. </t>
    </r>
    <r>
      <rPr>
        <i/>
        <sz val="12"/>
        <rFont val="Calibri"/>
        <family val="2"/>
        <scheme val="minor"/>
      </rPr>
      <t>M.S. 202A.19, subds. 1, 3, 5 &amp; 6</t>
    </r>
  </si>
  <si>
    <r>
      <t xml:space="preserve">PRECINCT CAUCUS MEETINGS: School District without a Primary: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</si>
  <si>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School District with a Primary: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</si>
  <si>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Town with November Elections: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</si>
  <si>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Town with March Elections: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</si>
  <si>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City without a Primary: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</si>
  <si>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City with a Primary: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</si>
  <si>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SWCD: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</si>
  <si>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County: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</si>
  <si>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Political Parties: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</si>
  <si>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Campaign Finance: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</si>
  <si>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PRECINCT CAUCUS MEETINGS: OSS: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</si>
  <si>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FEBRUARY UNIFORM ELECTION DAY: Jurisdiction with February Uniform Election Day Special Election: 2nd Tuesday in February.</t>
    </r>
    <r>
      <rPr>
        <sz val="12"/>
        <rFont val="Calibri"/>
        <family val="2"/>
        <scheme val="minor"/>
      </rPr>
      <t xml:space="preserve"> No special taxing district (M.S. 275.066), school board, county board, city council or town board shall conduct a meeting between 6-8 p.m. on day of </t>
    </r>
    <r>
      <rPr>
        <i/>
        <sz val="12"/>
        <rFont val="Calibri"/>
        <family val="2"/>
        <scheme val="minor"/>
      </rPr>
      <t>an</t>
    </r>
    <r>
      <rPr>
        <sz val="12"/>
        <rFont val="Calibri"/>
        <family val="2"/>
        <scheme val="minor"/>
      </rPr>
      <t xml:space="preserve"> election held within its boundaries. No MN state college or university events can be scheduled between 6-8 p.m. on day of </t>
    </r>
    <r>
      <rPr>
        <i/>
        <sz val="12"/>
        <rFont val="Calibri"/>
        <family val="2"/>
        <scheme val="minor"/>
      </rPr>
      <t>an</t>
    </r>
    <r>
      <rPr>
        <sz val="12"/>
        <rFont val="Calibri"/>
        <family val="2"/>
        <scheme val="minor"/>
      </rPr>
      <t xml:space="preserve"> election held within political subdivision of its location. </t>
    </r>
    <r>
      <rPr>
        <i/>
        <sz val="12"/>
        <rFont val="Calibri"/>
        <family val="2"/>
        <scheme val="minor"/>
      </rPr>
      <t>M.S. 204C.03; subds. 1, 2 &amp; 4</t>
    </r>
  </si>
  <si>
    <t>204C.03; subds. 1, 2 &amp; 4</t>
  </si>
  <si>
    <t>200.02, subd. 24; 205.175; subd. 2; 205A.09, subd. 1</t>
  </si>
  <si>
    <r>
      <t xml:space="preserve">FEBRUARY UNIFORM ELECTION DAY: Jurisdiction with February Uniform Election Day Special Election: 2nd Tuesday in February. </t>
    </r>
    <r>
      <rPr>
        <b/>
        <u/>
        <sz val="12"/>
        <rFont val="Calibri"/>
        <family val="2"/>
        <scheme val="minor"/>
      </rPr>
      <t>Metro</t>
    </r>
    <r>
      <rPr>
        <b/>
        <sz val="12"/>
        <rFont val="Calibri"/>
        <family val="2"/>
        <scheme val="minor"/>
      </rPr>
      <t xml:space="preserve"> Area: </t>
    </r>
    <r>
      <rPr>
        <sz val="12"/>
        <rFont val="Calibri"/>
        <family val="2"/>
        <scheme val="minor"/>
      </rPr>
      <t xml:space="preserve">Minimum voting hours 10:00 a.m. to 8:00 p.m. (*Metro Area includes the following Counties: Anoka, Carver, Chisago, Dakota, Hennepin, Isanti, Ramsey, Scott, Sherburne, Washington &amp; Wright). </t>
    </r>
    <r>
      <rPr>
        <i/>
        <sz val="12"/>
        <rFont val="Calibri"/>
        <family val="2"/>
        <scheme val="minor"/>
      </rPr>
      <t>M.S. 200.02, subd. 24; 205.175; subd. 2; 205A.09, subd. 1</t>
    </r>
  </si>
  <si>
    <t>200.02, subd. 24; 205.175, subds. 1 &amp; 3; 205A.09, subd. 2</t>
  </si>
  <si>
    <r>
      <t xml:space="preserve">FEBRUARY UNIFORM ELECTION DAY: Jurisdiction with February Uniform Election Day Special Election: </t>
    </r>
    <r>
      <rPr>
        <b/>
        <u/>
        <sz val="12"/>
        <rFont val="Calibri"/>
        <family val="2"/>
        <scheme val="minor"/>
      </rPr>
      <t>Non</t>
    </r>
    <r>
      <rPr>
        <b/>
        <sz val="12"/>
        <rFont val="Calibri"/>
        <family val="2"/>
        <scheme val="minor"/>
      </rPr>
      <t xml:space="preserve">-Metro Area: </t>
    </r>
    <r>
      <rPr>
        <sz val="12"/>
        <rFont val="Calibri"/>
        <family val="2"/>
        <scheme val="minor"/>
      </rPr>
      <t xml:space="preserve">Minimum voting hours 5:00 p.m. to 8:00 p.m. (*Metro area includes the following Counties: Anoka, Carver, Chisago, Dakota, Hennepin, Isanti, Ramsey, Scott, Sherburne, Washington &amp; Wright). Longer hours can be approved by resolution or petition of voters. See M.S. 205.175, subd. 3 for details. </t>
    </r>
    <r>
      <rPr>
        <i/>
        <sz val="12"/>
        <rFont val="Calibri"/>
        <family val="2"/>
        <scheme val="minor"/>
      </rPr>
      <t>M.S. 200.02, subd. 24; 205.175, subds. 1 &amp; 3; 205A.09, subd. 2</t>
    </r>
  </si>
  <si>
    <r>
      <t xml:space="preserve">APRIL UNIFORM ELECTION DAY: Jurisdiction with April Uniform Election Day Special Election: </t>
    </r>
    <r>
      <rPr>
        <b/>
        <u/>
        <sz val="12"/>
        <rFont val="Calibri"/>
        <family val="2"/>
        <scheme val="minor"/>
      </rPr>
      <t>Non</t>
    </r>
    <r>
      <rPr>
        <b/>
        <sz val="12"/>
        <rFont val="Calibri"/>
        <family val="2"/>
        <scheme val="minor"/>
      </rPr>
      <t xml:space="preserve">-Metro Area: </t>
    </r>
    <r>
      <rPr>
        <sz val="12"/>
        <rFont val="Calibri"/>
        <family val="2"/>
        <scheme val="minor"/>
      </rPr>
      <t xml:space="preserve">Minimum voting hours 5:00 p.m. to 8:00 p.m. (*Metro area includes the following Counties: Anoka, Carver, Chisago, Dakota, Hennepin, Isanti, Ramsey, Scott, Sherburne, Washington &amp; Wright). Longer hours can be approved by resolution or petition of voters. See M.S. 205.175, subd. 3 for details. </t>
    </r>
    <r>
      <rPr>
        <i/>
        <sz val="12"/>
        <rFont val="Calibri"/>
        <family val="2"/>
        <scheme val="minor"/>
      </rPr>
      <t>M.S. 200.02, subd. 24; 205.175, subds. 1 &amp; 3; 205A.09, subd. 2</t>
    </r>
  </si>
  <si>
    <r>
      <t xml:space="preserve">MAY UNIFORM ELECTION DAY: Jurisdiction with May Uniform Election Day Special Election: </t>
    </r>
    <r>
      <rPr>
        <b/>
        <u/>
        <sz val="12"/>
        <rFont val="Calibri"/>
        <family val="2"/>
        <scheme val="minor"/>
      </rPr>
      <t>Non</t>
    </r>
    <r>
      <rPr>
        <b/>
        <sz val="12"/>
        <rFont val="Calibri"/>
        <family val="2"/>
        <scheme val="minor"/>
      </rPr>
      <t xml:space="preserve">-Metro Area: </t>
    </r>
    <r>
      <rPr>
        <sz val="12"/>
        <rFont val="Calibri"/>
        <family val="2"/>
        <scheme val="minor"/>
      </rPr>
      <t xml:space="preserve">Minimum voting hours 5:00 p.m. to 8:00 p.m. (*Metro area includes the following Counties: Anoka, Carver, Chisago, Dakota, Hennepin, Isanti, Ramsey, Scott, Sherburne, Washington &amp; Wright). Longer hours can be approved by resolution or petition of voters. See M.S. 205.175, subd. 3 for details. </t>
    </r>
    <r>
      <rPr>
        <i/>
        <sz val="12"/>
        <rFont val="Calibri"/>
        <family val="2"/>
        <scheme val="minor"/>
      </rPr>
      <t>M.S. 200.02, subd. 24; 205.175, subds. 1 &amp; 3; 205A.09, subd. 2</t>
    </r>
  </si>
  <si>
    <r>
      <t xml:space="preserve">OSS: </t>
    </r>
    <r>
      <rPr>
        <sz val="12"/>
        <rFont val="Calibri"/>
        <family val="2"/>
        <scheme val="minor"/>
      </rPr>
      <t xml:space="preserve">OSS shall prepare the master list for each county auditor. Available in SVRS saved reports - by February 15 of each year. </t>
    </r>
    <r>
      <rPr>
        <i/>
        <sz val="12"/>
        <rFont val="Calibri"/>
        <family val="2"/>
        <scheme val="minor"/>
      </rPr>
      <t>M.S. 201.091, subd. 2</t>
    </r>
  </si>
  <si>
    <r>
      <t xml:space="preserve">Political Parties: </t>
    </r>
    <r>
      <rPr>
        <sz val="12"/>
        <rFont val="Calibri"/>
        <family val="2"/>
        <scheme val="minor"/>
      </rPr>
      <t xml:space="preserve">OSS shall prepare the master list for each county auditor. Available in SVRS saved reports - by February 15 of each year. </t>
    </r>
    <r>
      <rPr>
        <i/>
        <sz val="12"/>
        <rFont val="Calibri"/>
        <family val="2"/>
        <scheme val="minor"/>
      </rPr>
      <t>M.S. 201.091, subd. 2</t>
    </r>
  </si>
  <si>
    <r>
      <t xml:space="preserve">County: </t>
    </r>
    <r>
      <rPr>
        <sz val="12"/>
        <rFont val="Calibri"/>
        <family val="2"/>
        <scheme val="minor"/>
      </rPr>
      <t xml:space="preserve">OSS shall prepare the master list for each county auditor. Available in SVRS saved reports - by February 15 of each year. </t>
    </r>
    <r>
      <rPr>
        <i/>
        <sz val="12"/>
        <rFont val="Calibri"/>
        <family val="2"/>
        <scheme val="minor"/>
      </rPr>
      <t>M.S. 201.091, subd. 2</t>
    </r>
  </si>
  <si>
    <r>
      <t xml:space="preserve">Town with March Elections: </t>
    </r>
    <r>
      <rPr>
        <sz val="12"/>
        <rFont val="Calibri"/>
        <family val="2"/>
        <scheme val="minor"/>
      </rPr>
      <t xml:space="preserve">Last day to appoint election judges for </t>
    </r>
    <r>
      <rPr>
        <b/>
        <i/>
        <u/>
        <sz val="12"/>
        <rFont val="Calibri"/>
        <family val="2"/>
        <scheme val="minor"/>
      </rPr>
      <t>March Town</t>
    </r>
    <r>
      <rPr>
        <sz val="12"/>
        <rFont val="Calibri"/>
        <family val="2"/>
        <scheme val="minor"/>
      </rPr>
      <t xml:space="preserve"> elections – at least 25 days before election. </t>
    </r>
    <r>
      <rPr>
        <i/>
        <sz val="12"/>
        <rFont val="Calibri"/>
        <family val="2"/>
        <scheme val="minor"/>
      </rPr>
      <t>M.S. 204B.21, subd. 2</t>
    </r>
  </si>
  <si>
    <r>
      <t xml:space="preserve">OSS: </t>
    </r>
    <r>
      <rPr>
        <sz val="12"/>
        <rFont val="Calibri"/>
        <family val="2"/>
        <scheme val="minor"/>
      </rPr>
      <t xml:space="preserve">Last day to appoint election judges for </t>
    </r>
    <r>
      <rPr>
        <b/>
        <i/>
        <u/>
        <sz val="12"/>
        <rFont val="Calibri"/>
        <family val="2"/>
        <scheme val="minor"/>
      </rPr>
      <t>March Town</t>
    </r>
    <r>
      <rPr>
        <sz val="12"/>
        <rFont val="Calibri"/>
        <family val="2"/>
        <scheme val="minor"/>
      </rPr>
      <t xml:space="preserve"> elections – at least 25 days before election. </t>
    </r>
    <r>
      <rPr>
        <i/>
        <sz val="12"/>
        <rFont val="Calibri"/>
        <family val="2"/>
        <scheme val="minor"/>
      </rPr>
      <t>M.S. 204B.21, subd. 2</t>
    </r>
  </si>
  <si>
    <r>
      <t xml:space="preserve">County: </t>
    </r>
    <r>
      <rPr>
        <sz val="12"/>
        <rFont val="Calibri"/>
        <family val="2"/>
        <scheme val="minor"/>
      </rPr>
      <t xml:space="preserve">Last day to appoint election judges for </t>
    </r>
    <r>
      <rPr>
        <b/>
        <i/>
        <u/>
        <sz val="12"/>
        <rFont val="Calibri"/>
        <family val="2"/>
        <scheme val="minor"/>
      </rPr>
      <t>March Town</t>
    </r>
    <r>
      <rPr>
        <sz val="12"/>
        <rFont val="Calibri"/>
        <family val="2"/>
        <scheme val="minor"/>
      </rPr>
      <t xml:space="preserve"> elections – at least 25 days before election. </t>
    </r>
    <r>
      <rPr>
        <i/>
        <sz val="12"/>
        <rFont val="Calibri"/>
        <family val="2"/>
        <scheme val="minor"/>
      </rPr>
      <t>M.S. 204B.21, subd. 2</t>
    </r>
  </si>
  <si>
    <r>
      <t>Town with March Elections:</t>
    </r>
    <r>
      <rPr>
        <sz val="12"/>
        <rFont val="Calibri"/>
        <family val="2"/>
        <scheme val="minor"/>
      </rPr>
      <t xml:space="preserve"> Last day to notify affected voters of a </t>
    </r>
    <r>
      <rPr>
        <b/>
        <i/>
        <u/>
        <sz val="12"/>
        <rFont val="Calibri"/>
        <family val="2"/>
        <scheme val="minor"/>
      </rPr>
      <t>March Town</t>
    </r>
    <r>
      <rPr>
        <sz val="12"/>
        <rFont val="Calibri"/>
        <family val="2"/>
        <scheme val="minor"/>
      </rPr>
      <t xml:space="preserve"> election polling place change – at least 25 days before election. </t>
    </r>
    <r>
      <rPr>
        <i/>
        <sz val="12"/>
        <rFont val="Calibri"/>
        <family val="2"/>
        <scheme val="minor"/>
      </rPr>
      <t>M.S. 204B.16, subd. 1a</t>
    </r>
  </si>
  <si>
    <r>
      <t>OSS:</t>
    </r>
    <r>
      <rPr>
        <sz val="12"/>
        <rFont val="Calibri"/>
        <family val="2"/>
        <scheme val="minor"/>
      </rPr>
      <t xml:space="preserve"> Last day to notify affected voters of a </t>
    </r>
    <r>
      <rPr>
        <b/>
        <i/>
        <u/>
        <sz val="12"/>
        <rFont val="Calibri"/>
        <family val="2"/>
        <scheme val="minor"/>
      </rPr>
      <t>March Town</t>
    </r>
    <r>
      <rPr>
        <sz val="12"/>
        <rFont val="Calibri"/>
        <family val="2"/>
        <scheme val="minor"/>
      </rPr>
      <t xml:space="preserve"> election polling place change – at least 25 days before election. </t>
    </r>
    <r>
      <rPr>
        <i/>
        <sz val="12"/>
        <rFont val="Calibri"/>
        <family val="2"/>
        <scheme val="minor"/>
      </rPr>
      <t>M.S. 204B.16, subd. 1a</t>
    </r>
  </si>
  <si>
    <r>
      <t>County:</t>
    </r>
    <r>
      <rPr>
        <sz val="12"/>
        <rFont val="Calibri"/>
        <family val="2"/>
        <scheme val="minor"/>
      </rPr>
      <t xml:space="preserve"> Last day to notify affected voters of a </t>
    </r>
    <r>
      <rPr>
        <b/>
        <i/>
        <u/>
        <sz val="12"/>
        <rFont val="Calibri"/>
        <family val="2"/>
        <scheme val="minor"/>
      </rPr>
      <t>March Town</t>
    </r>
    <r>
      <rPr>
        <sz val="12"/>
        <rFont val="Calibri"/>
        <family val="2"/>
        <scheme val="minor"/>
      </rPr>
      <t xml:space="preserve"> election polling place change – at least 25 days before election. </t>
    </r>
    <r>
      <rPr>
        <i/>
        <sz val="12"/>
        <rFont val="Calibri"/>
        <family val="2"/>
        <scheme val="minor"/>
      </rPr>
      <t>M.S. 204B.16, subd. 1a</t>
    </r>
  </si>
  <si>
    <r>
      <t xml:space="preserve">Jurisdiction with February Uniform Election Day Special Election: </t>
    </r>
    <r>
      <rPr>
        <sz val="12"/>
        <rFont val="Calibri"/>
        <family val="2"/>
        <scheme val="minor"/>
      </rPr>
      <t xml:space="preserve">Last day to appoint election judges for </t>
    </r>
    <r>
      <rPr>
        <b/>
        <i/>
        <u/>
        <sz val="12"/>
        <rFont val="Calibri"/>
        <family val="2"/>
        <scheme val="minor"/>
      </rPr>
      <t>February Uniform Election Date</t>
    </r>
    <r>
      <rPr>
        <sz val="12"/>
        <rFont val="Calibri"/>
        <family val="2"/>
        <scheme val="minor"/>
      </rPr>
      <t xml:space="preserve"> elections – at least 25 days before election. </t>
    </r>
    <r>
      <rPr>
        <i/>
        <sz val="12"/>
        <rFont val="Calibri"/>
        <family val="2"/>
        <scheme val="minor"/>
      </rPr>
      <t>M.S. 204B.21, subd. 2</t>
    </r>
  </si>
  <si>
    <r>
      <t>Jurisdiction with February Uniform Election Day Special Election:</t>
    </r>
    <r>
      <rPr>
        <sz val="12"/>
        <rFont val="Calibri"/>
        <family val="2"/>
        <scheme val="minor"/>
      </rPr>
      <t xml:space="preserve"> Last day to notify affected voters of a </t>
    </r>
    <r>
      <rPr>
        <b/>
        <i/>
        <u/>
        <sz val="12"/>
        <rFont val="Calibri"/>
        <family val="2"/>
        <scheme val="minor"/>
      </rPr>
      <t>February Uniform Election Date</t>
    </r>
    <r>
      <rPr>
        <sz val="12"/>
        <rFont val="Calibri"/>
        <family val="2"/>
        <scheme val="minor"/>
      </rPr>
      <t xml:space="preserve"> election polling place change – at least 25 days before election. </t>
    </r>
    <r>
      <rPr>
        <i/>
        <sz val="12"/>
        <rFont val="Calibri"/>
        <family val="2"/>
        <scheme val="minor"/>
      </rPr>
      <t>M.S. 204B.16, subd. 1a</t>
    </r>
  </si>
  <si>
    <r>
      <t xml:space="preserve">Jurisdiction with April Uniform Election Day Special Election: </t>
    </r>
    <r>
      <rPr>
        <sz val="12"/>
        <rFont val="Calibri"/>
        <family val="2"/>
        <scheme val="minor"/>
      </rPr>
      <t xml:space="preserve">Last day to appoint election judges for </t>
    </r>
    <r>
      <rPr>
        <b/>
        <i/>
        <u/>
        <sz val="12"/>
        <rFont val="Calibri"/>
        <family val="2"/>
        <scheme val="minor"/>
      </rPr>
      <t>April Uniform Election Date</t>
    </r>
    <r>
      <rPr>
        <sz val="12"/>
        <rFont val="Calibri"/>
        <family val="2"/>
        <scheme val="minor"/>
      </rPr>
      <t xml:space="preserve"> elections – at least 25 days before election. </t>
    </r>
    <r>
      <rPr>
        <i/>
        <sz val="12"/>
        <rFont val="Calibri"/>
        <family val="2"/>
        <scheme val="minor"/>
      </rPr>
      <t>M.S. 204B.21, subd. 2</t>
    </r>
  </si>
  <si>
    <r>
      <t>Jurisdiction with April Uniform Election Day Special Election:</t>
    </r>
    <r>
      <rPr>
        <sz val="12"/>
        <rFont val="Calibri"/>
        <family val="2"/>
        <scheme val="minor"/>
      </rPr>
      <t xml:space="preserve"> Last day to notify affected voters of a </t>
    </r>
    <r>
      <rPr>
        <b/>
        <i/>
        <u/>
        <sz val="12"/>
        <rFont val="Calibri"/>
        <family val="2"/>
        <scheme val="minor"/>
      </rPr>
      <t>April Uniform Election Date</t>
    </r>
    <r>
      <rPr>
        <sz val="12"/>
        <rFont val="Calibri"/>
        <family val="2"/>
        <scheme val="minor"/>
      </rPr>
      <t xml:space="preserve"> election polling place change – at least 25 days before election. </t>
    </r>
    <r>
      <rPr>
        <i/>
        <sz val="12"/>
        <rFont val="Calibri"/>
        <family val="2"/>
        <scheme val="minor"/>
      </rPr>
      <t>M.S. 204B.16, subd. 1a</t>
    </r>
  </si>
  <si>
    <r>
      <t xml:space="preserve">Jurisdiction with May Uniform Election Day Special Election: </t>
    </r>
    <r>
      <rPr>
        <sz val="12"/>
        <rFont val="Calibri"/>
        <family val="2"/>
        <scheme val="minor"/>
      </rPr>
      <t xml:space="preserve">Last day to appoint election judges for </t>
    </r>
    <r>
      <rPr>
        <b/>
        <i/>
        <u/>
        <sz val="12"/>
        <rFont val="Calibri"/>
        <family val="2"/>
        <scheme val="minor"/>
      </rPr>
      <t>May Uniform Election Date</t>
    </r>
    <r>
      <rPr>
        <sz val="12"/>
        <rFont val="Calibri"/>
        <family val="2"/>
        <scheme val="minor"/>
      </rPr>
      <t xml:space="preserve"> elections – at least 25 days before election. </t>
    </r>
    <r>
      <rPr>
        <i/>
        <sz val="12"/>
        <rFont val="Calibri"/>
        <family val="2"/>
        <scheme val="minor"/>
      </rPr>
      <t>M.S. 204B.21, subd. 2</t>
    </r>
  </si>
  <si>
    <r>
      <t>Jurisdiction with May Uniform Election Day Special Election:</t>
    </r>
    <r>
      <rPr>
        <sz val="12"/>
        <rFont val="Calibri"/>
        <family val="2"/>
        <scheme val="minor"/>
      </rPr>
      <t xml:space="preserve"> Last day to notify affected voters of a </t>
    </r>
    <r>
      <rPr>
        <b/>
        <i/>
        <u/>
        <sz val="12"/>
        <rFont val="Calibri"/>
        <family val="2"/>
        <scheme val="minor"/>
      </rPr>
      <t>May Uniform Election Date</t>
    </r>
    <r>
      <rPr>
        <sz val="12"/>
        <rFont val="Calibri"/>
        <family val="2"/>
        <scheme val="minor"/>
      </rPr>
      <t xml:space="preserve"> election polling place change – at least 25 days before election. </t>
    </r>
    <r>
      <rPr>
        <i/>
        <sz val="12"/>
        <rFont val="Calibri"/>
        <family val="2"/>
        <scheme val="minor"/>
      </rPr>
      <t>M.S. 204B.16, subd. 1a</t>
    </r>
  </si>
  <si>
    <r>
      <t>OSS: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March Town</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</si>
  <si>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County: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March Town</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</si>
  <si>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Town with March Elections: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March Town</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</si>
  <si>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OSS: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</si>
  <si>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Political Parties: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</si>
  <si>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County: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</si>
  <si>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SWCD:</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</si>
  <si>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City with a Primary: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</si>
  <si>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City without a Primary: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</si>
  <si>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 xml:space="preserve">Town with March Elections: </t>
    </r>
    <r>
      <rPr>
        <sz val="12"/>
        <rFont val="Calibri"/>
        <family val="2"/>
        <scheme val="minor"/>
      </rPr>
      <t xml:space="preserve">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</si>
  <si>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Town with November Elections: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</si>
  <si>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Hospital District:</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</si>
  <si>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School District with a Primary: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</si>
  <si>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School District without a Primary: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Primary</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</si>
  <si>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OSS: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</si>
  <si>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Political Parties: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</si>
  <si>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County: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</si>
  <si>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SWCD:</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</si>
  <si>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City with a Primary: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</si>
  <si>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City without a Primary: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</si>
  <si>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Town with March Elections: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</si>
  <si>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Town with November Elections: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</si>
  <si>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School District with a Primary: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</si>
  <si>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School District without a Primary: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</si>
  <si>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OSS: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2019 </t>
    </r>
    <r>
      <rPr>
        <b/>
        <i/>
        <u/>
        <sz val="12"/>
        <rFont val="Calibri"/>
        <family val="2"/>
        <scheme val="minor"/>
      </rPr>
      <t>March Town</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</si>
  <si>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County:</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2019 </t>
    </r>
    <r>
      <rPr>
        <b/>
        <i/>
        <u/>
        <sz val="12"/>
        <rFont val="Calibri"/>
        <family val="2"/>
        <scheme val="minor"/>
      </rPr>
      <t>March Town</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</si>
  <si>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Town with March Elections:</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2019 </t>
    </r>
    <r>
      <rPr>
        <b/>
        <i/>
        <u/>
        <sz val="12"/>
        <rFont val="Calibri"/>
        <family val="2"/>
        <scheme val="minor"/>
      </rPr>
      <t>March Town</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</si>
  <si>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 xml:space="preserve">Presidents' Day Holiday: </t>
    </r>
    <r>
      <rPr>
        <sz val="12"/>
        <rFont val="Calibri"/>
        <family val="2"/>
        <scheme val="minor"/>
      </rPr>
      <t xml:space="preserve">No public business shall be transacted, except in cases of necessity. </t>
    </r>
    <r>
      <rPr>
        <i/>
        <sz val="12"/>
        <rFont val="Calibri"/>
        <family val="2"/>
        <scheme val="minor"/>
      </rPr>
      <t>M.S. 645.44, subd. 5</t>
    </r>
  </si>
  <si>
    <r>
      <t xml:space="preserve">Legislature: </t>
    </r>
    <r>
      <rPr>
        <sz val="12"/>
        <rFont val="Calibri"/>
        <family val="2"/>
        <scheme val="minor"/>
      </rPr>
      <t xml:space="preserve">Legislative Session Reconvenes. </t>
    </r>
    <r>
      <rPr>
        <i/>
        <sz val="12"/>
        <rFont val="Calibri"/>
        <family val="2"/>
        <scheme val="minor"/>
      </rPr>
      <t>Minn. Const. Article IV; M.S. 3.011</t>
    </r>
  </si>
  <si>
    <r>
      <t xml:space="preserve">Town with March Elections: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March Town</t>
    </r>
    <r>
      <rPr>
        <sz val="12"/>
        <rFont val="Calibri"/>
        <family val="2"/>
        <scheme val="minor"/>
      </rPr>
      <t xml:space="preserve"> elections. </t>
    </r>
    <r>
      <rPr>
        <i/>
        <sz val="12"/>
        <rFont val="Calibri"/>
        <family val="2"/>
        <scheme val="minor"/>
      </rPr>
      <t>M.S. 201.061, subd. 3(b); M.R. 8200.5100, subp. 1E(1)</t>
    </r>
  </si>
  <si>
    <r>
      <t xml:space="preserve">OSS: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March Town</t>
    </r>
    <r>
      <rPr>
        <sz val="12"/>
        <rFont val="Calibri"/>
        <family val="2"/>
        <scheme val="minor"/>
      </rPr>
      <t xml:space="preserve"> elections. </t>
    </r>
    <r>
      <rPr>
        <i/>
        <sz val="12"/>
        <rFont val="Calibri"/>
        <family val="2"/>
        <scheme val="minor"/>
      </rPr>
      <t>M.S. 201.061, subd. 3(b); M.R. 8200.5100, subp. 1E(1)</t>
    </r>
  </si>
  <si>
    <r>
      <t xml:space="preserve">County: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March Town</t>
    </r>
    <r>
      <rPr>
        <sz val="12"/>
        <rFont val="Calibri"/>
        <family val="2"/>
        <scheme val="minor"/>
      </rPr>
      <t xml:space="preserve"> elections. </t>
    </r>
    <r>
      <rPr>
        <i/>
        <sz val="12"/>
        <rFont val="Calibri"/>
        <family val="2"/>
        <scheme val="minor"/>
      </rPr>
      <t>M.S. 201.061, subd. 3(b); M.R. 8200.5100, subp. 1E(1)</t>
    </r>
  </si>
  <si>
    <r>
      <t xml:space="preserve">Jurisdiction with February Uniform Election Day Special Election: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February Uniform Election Date</t>
    </r>
    <r>
      <rPr>
        <sz val="12"/>
        <rFont val="Calibri"/>
        <family val="2"/>
        <scheme val="minor"/>
      </rPr>
      <t xml:space="preserve"> elections. </t>
    </r>
    <r>
      <rPr>
        <i/>
        <sz val="12"/>
        <rFont val="Calibri"/>
        <family val="2"/>
        <scheme val="minor"/>
      </rPr>
      <t>M.S. 201.061, subd. 3(b); M.R. 8200.5100, subp. 1E(1)</t>
    </r>
  </si>
  <si>
    <r>
      <t xml:space="preserve">Jurisdiction with May Uniform Election Day Special Election: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May Uniform Election Date</t>
    </r>
    <r>
      <rPr>
        <sz val="12"/>
        <rFont val="Calibri"/>
        <family val="2"/>
        <scheme val="minor"/>
      </rPr>
      <t xml:space="preserve"> elections. </t>
    </r>
    <r>
      <rPr>
        <i/>
        <sz val="12"/>
        <rFont val="Calibri"/>
        <family val="2"/>
        <scheme val="minor"/>
      </rPr>
      <t>M.S. 201.061, subd. 3(b); M.R. 8200.5100, subp. 1E(1)</t>
    </r>
  </si>
  <si>
    <r>
      <t xml:space="preserve">OSS: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Primary</t>
    </r>
    <r>
      <rPr>
        <sz val="12"/>
        <rFont val="Calibri"/>
        <family val="2"/>
        <scheme val="minor"/>
      </rPr>
      <t xml:space="preserve"> elections. </t>
    </r>
    <r>
      <rPr>
        <i/>
        <sz val="12"/>
        <rFont val="Calibri"/>
        <family val="2"/>
        <scheme val="minor"/>
      </rPr>
      <t>M.S. 201.061, subd. 3(b); M.R. 8200.5100, subp. 1E(1)</t>
    </r>
  </si>
  <si>
    <r>
      <t xml:space="preserve">County: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Primary</t>
    </r>
    <r>
      <rPr>
        <sz val="12"/>
        <rFont val="Calibri"/>
        <family val="2"/>
        <scheme val="minor"/>
      </rPr>
      <t xml:space="preserve"> elections. </t>
    </r>
    <r>
      <rPr>
        <i/>
        <sz val="12"/>
        <rFont val="Calibri"/>
        <family val="2"/>
        <scheme val="minor"/>
      </rPr>
      <t>M.S. 201.061, subd. 3(b); M.R. 8200.5100, subp. 1E(1)</t>
    </r>
  </si>
  <si>
    <r>
      <t xml:space="preserve">City with a Primary: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Primary</t>
    </r>
    <r>
      <rPr>
        <sz val="12"/>
        <rFont val="Calibri"/>
        <family val="2"/>
        <scheme val="minor"/>
      </rPr>
      <t xml:space="preserve"> elections. </t>
    </r>
    <r>
      <rPr>
        <i/>
        <sz val="12"/>
        <rFont val="Calibri"/>
        <family val="2"/>
        <scheme val="minor"/>
      </rPr>
      <t>M.S. 201.061, subd. 3(b); M.R. 8200.5100, subp. 1E(1)</t>
    </r>
  </si>
  <si>
    <r>
      <t xml:space="preserve">City without a Primary: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Primary</t>
    </r>
    <r>
      <rPr>
        <sz val="12"/>
        <rFont val="Calibri"/>
        <family val="2"/>
        <scheme val="minor"/>
      </rPr>
      <t xml:space="preserve"> elections. </t>
    </r>
    <r>
      <rPr>
        <i/>
        <sz val="12"/>
        <rFont val="Calibri"/>
        <family val="2"/>
        <scheme val="minor"/>
      </rPr>
      <t>M.S. 201.061, subd. 3(b); M.R. 8200.5100, subp. 1E(1)</t>
    </r>
  </si>
  <si>
    <r>
      <t xml:space="preserve">Town with March Elections: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Primary</t>
    </r>
    <r>
      <rPr>
        <sz val="12"/>
        <rFont val="Calibri"/>
        <family val="2"/>
        <scheme val="minor"/>
      </rPr>
      <t xml:space="preserve"> elections. </t>
    </r>
    <r>
      <rPr>
        <i/>
        <sz val="12"/>
        <rFont val="Calibri"/>
        <family val="2"/>
        <scheme val="minor"/>
      </rPr>
      <t>M.S. 201.061, subd. 3(b); M.R. 8200.5100, subp. 1E(1)</t>
    </r>
  </si>
  <si>
    <r>
      <t xml:space="preserve">Town with November Elections: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Primary</t>
    </r>
    <r>
      <rPr>
        <sz val="12"/>
        <rFont val="Calibri"/>
        <family val="2"/>
        <scheme val="minor"/>
      </rPr>
      <t xml:space="preserve"> elections. </t>
    </r>
    <r>
      <rPr>
        <i/>
        <sz val="12"/>
        <rFont val="Calibri"/>
        <family val="2"/>
        <scheme val="minor"/>
      </rPr>
      <t>M.S. 201.061, subd. 3(b); M.R. 8200.5100, subp. 1E(1)</t>
    </r>
  </si>
  <si>
    <r>
      <t xml:space="preserve">Hospital District: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Primary</t>
    </r>
    <r>
      <rPr>
        <sz val="12"/>
        <rFont val="Calibri"/>
        <family val="2"/>
        <scheme val="minor"/>
      </rPr>
      <t xml:space="preserve"> elections. </t>
    </r>
    <r>
      <rPr>
        <i/>
        <sz val="12"/>
        <rFont val="Calibri"/>
        <family val="2"/>
        <scheme val="minor"/>
      </rPr>
      <t>M.S. 201.061, subd. 3(b); M.R. 8200.5100, subp. 1E(1)</t>
    </r>
  </si>
  <si>
    <r>
      <t xml:space="preserve">OSS: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General</t>
    </r>
    <r>
      <rPr>
        <sz val="12"/>
        <rFont val="Calibri"/>
        <family val="2"/>
        <scheme val="minor"/>
      </rPr>
      <t xml:space="preserve"> elections. </t>
    </r>
    <r>
      <rPr>
        <i/>
        <sz val="12"/>
        <rFont val="Calibri"/>
        <family val="2"/>
        <scheme val="minor"/>
      </rPr>
      <t>M.S. 201.061, subd. 3(b); M.R. 8200.5100, subp. 1E(1)</t>
    </r>
  </si>
  <si>
    <r>
      <t xml:space="preserve">County: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General</t>
    </r>
    <r>
      <rPr>
        <sz val="12"/>
        <rFont val="Calibri"/>
        <family val="2"/>
        <scheme val="minor"/>
      </rPr>
      <t xml:space="preserve"> elections. </t>
    </r>
    <r>
      <rPr>
        <i/>
        <sz val="12"/>
        <rFont val="Calibri"/>
        <family val="2"/>
        <scheme val="minor"/>
      </rPr>
      <t>M.S. 201.061, subd. 3(b); M.R. 8200.5100, subp. 1E(1)</t>
    </r>
  </si>
  <si>
    <r>
      <t xml:space="preserve">City with a Primary: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General</t>
    </r>
    <r>
      <rPr>
        <sz val="12"/>
        <rFont val="Calibri"/>
        <family val="2"/>
        <scheme val="minor"/>
      </rPr>
      <t xml:space="preserve"> elections. </t>
    </r>
    <r>
      <rPr>
        <i/>
        <sz val="12"/>
        <rFont val="Calibri"/>
        <family val="2"/>
        <scheme val="minor"/>
      </rPr>
      <t>M.S. 201.061, subd. 3(b); M.R. 8200.5100, subp. 1E(1)</t>
    </r>
  </si>
  <si>
    <r>
      <t xml:space="preserve">City without a Primary: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General</t>
    </r>
    <r>
      <rPr>
        <sz val="12"/>
        <rFont val="Calibri"/>
        <family val="2"/>
        <scheme val="minor"/>
      </rPr>
      <t xml:space="preserve"> elections. </t>
    </r>
    <r>
      <rPr>
        <i/>
        <sz val="12"/>
        <rFont val="Calibri"/>
        <family val="2"/>
        <scheme val="minor"/>
      </rPr>
      <t>M.S. 201.061, subd. 3(b); M.R. 8200.5100, subp. 1E(1)</t>
    </r>
  </si>
  <si>
    <r>
      <t xml:space="preserve">Town with March Elections: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General</t>
    </r>
    <r>
      <rPr>
        <sz val="12"/>
        <rFont val="Calibri"/>
        <family val="2"/>
        <scheme val="minor"/>
      </rPr>
      <t xml:space="preserve"> elections. </t>
    </r>
    <r>
      <rPr>
        <i/>
        <sz val="12"/>
        <rFont val="Calibri"/>
        <family val="2"/>
        <scheme val="minor"/>
      </rPr>
      <t>M.S. 201.061, subd. 3(b); M.R. 8200.5100, subp. 1E(1)</t>
    </r>
  </si>
  <si>
    <r>
      <t xml:space="preserve">Town with November Elections: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General</t>
    </r>
    <r>
      <rPr>
        <sz val="12"/>
        <rFont val="Calibri"/>
        <family val="2"/>
        <scheme val="minor"/>
      </rPr>
      <t xml:space="preserve"> elections. </t>
    </r>
    <r>
      <rPr>
        <i/>
        <sz val="12"/>
        <rFont val="Calibri"/>
        <family val="2"/>
        <scheme val="minor"/>
      </rPr>
      <t>M.S. 201.061, subd. 3(b); M.R. 8200.5100, subp. 1E(1)</t>
    </r>
  </si>
  <si>
    <r>
      <t xml:space="preserve">Hospital District: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2018 State General</t>
    </r>
    <r>
      <rPr>
        <sz val="12"/>
        <rFont val="Calibri"/>
        <family val="2"/>
        <scheme val="minor"/>
      </rPr>
      <t xml:space="preserve"> elections. </t>
    </r>
    <r>
      <rPr>
        <i/>
        <sz val="12"/>
        <rFont val="Calibri"/>
        <family val="2"/>
        <scheme val="minor"/>
      </rPr>
      <t>M.S. 201.061, subd. 3(b); M.R. 8200.5100, subp. 1E(1)</t>
    </r>
  </si>
  <si>
    <r>
      <t xml:space="preserve">OSS: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2019 </t>
    </r>
    <r>
      <rPr>
        <b/>
        <i/>
        <u/>
        <sz val="12"/>
        <rFont val="Calibri"/>
        <family val="2"/>
        <scheme val="minor"/>
      </rPr>
      <t>March Town</t>
    </r>
    <r>
      <rPr>
        <sz val="12"/>
        <rFont val="Calibri"/>
        <family val="2"/>
        <scheme val="minor"/>
      </rPr>
      <t xml:space="preserve"> elections. </t>
    </r>
    <r>
      <rPr>
        <i/>
        <sz val="12"/>
        <rFont val="Calibri"/>
        <family val="2"/>
        <scheme val="minor"/>
      </rPr>
      <t>M.S. 201.061, subd. 3(b); M.R. 8200.5100, subp. 1E(1)</t>
    </r>
  </si>
  <si>
    <r>
      <t xml:space="preserve">County: </t>
    </r>
    <r>
      <rPr>
        <sz val="12"/>
        <rFont val="Calibri"/>
        <family val="2"/>
        <scheme val="minor"/>
      </rPr>
      <t xml:space="preserve">Last day for the operator of a residential facility to provide a certified list of employees eligible to vouch for residents of the facility to county auditor – no less than 20 days before the 2019 </t>
    </r>
    <r>
      <rPr>
        <b/>
        <i/>
        <u/>
        <sz val="12"/>
        <rFont val="Calibri"/>
        <family val="2"/>
        <scheme val="minor"/>
      </rPr>
      <t>March Town</t>
    </r>
    <r>
      <rPr>
        <sz val="12"/>
        <rFont val="Calibri"/>
        <family val="2"/>
        <scheme val="minor"/>
      </rPr>
      <t xml:space="preserve"> elections. </t>
    </r>
    <r>
      <rPr>
        <i/>
        <sz val="12"/>
        <rFont val="Calibri"/>
        <family val="2"/>
        <scheme val="minor"/>
      </rPr>
      <t>M.S. 201.061, subd. 3(b); M.R. 8200.5100, subp. 1E(1)</t>
    </r>
  </si>
  <si>
    <r>
      <t xml:space="preserve">Town with March Elections: </t>
    </r>
    <r>
      <rPr>
        <sz val="12"/>
        <rFont val="Calibri"/>
        <family val="2"/>
        <scheme val="minor"/>
      </rPr>
      <t xml:space="preserve">Last day for the operator of a residential facility to provide a certified list of employees eligible to vouch for residents of the facility to county auditor – no less than 20 days before the 2019 </t>
    </r>
    <r>
      <rPr>
        <b/>
        <i/>
        <u/>
        <sz val="12"/>
        <rFont val="Calibri"/>
        <family val="2"/>
        <scheme val="minor"/>
      </rPr>
      <t>March Town</t>
    </r>
    <r>
      <rPr>
        <sz val="12"/>
        <rFont val="Calibri"/>
        <family val="2"/>
        <scheme val="minor"/>
      </rPr>
      <t xml:space="preserve"> elections. </t>
    </r>
    <r>
      <rPr>
        <i/>
        <sz val="12"/>
        <rFont val="Calibri"/>
        <family val="2"/>
        <scheme val="minor"/>
      </rPr>
      <t>M.S. 201.061, subd. 3(b); M.R. 8200.5100, subp. 1E(1)</t>
    </r>
  </si>
  <si>
    <r>
      <t xml:space="preserve">Town with March Elections: </t>
    </r>
    <r>
      <rPr>
        <sz val="12"/>
        <rFont val="Calibri"/>
        <family val="2"/>
        <scheme val="minor"/>
      </rPr>
      <t>Auditor mails late registration letters to those w/</t>
    </r>
    <r>
      <rPr>
        <b/>
        <i/>
        <u/>
        <sz val="12"/>
        <rFont val="Calibri"/>
        <family val="2"/>
        <scheme val="minor"/>
      </rPr>
      <t>March Town</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</si>
  <si>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OSS: </t>
    </r>
    <r>
      <rPr>
        <sz val="12"/>
        <rFont val="Calibri"/>
        <family val="2"/>
        <scheme val="minor"/>
      </rPr>
      <t>Auditor mails late registration letters to those w/</t>
    </r>
    <r>
      <rPr>
        <b/>
        <i/>
        <u/>
        <sz val="12"/>
        <rFont val="Calibri"/>
        <family val="2"/>
        <scheme val="minor"/>
      </rPr>
      <t>March Town</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</si>
  <si>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County: </t>
    </r>
    <r>
      <rPr>
        <sz val="12"/>
        <rFont val="Calibri"/>
        <family val="2"/>
        <scheme val="minor"/>
      </rPr>
      <t>Auditor mails late registration letters to those w/</t>
    </r>
    <r>
      <rPr>
        <b/>
        <i/>
        <u/>
        <sz val="12"/>
        <rFont val="Calibri"/>
        <family val="2"/>
        <scheme val="minor"/>
      </rPr>
      <t>March Town</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</si>
  <si>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Jurisdiction with February Uniform Election Day Special Election: </t>
    </r>
    <r>
      <rPr>
        <sz val="12"/>
        <rFont val="Calibri"/>
        <family val="2"/>
        <scheme val="minor"/>
      </rPr>
      <t>Auditor mails late registration letters to those w/</t>
    </r>
    <r>
      <rPr>
        <b/>
        <i/>
        <u/>
        <sz val="12"/>
        <rFont val="Calibri"/>
        <family val="2"/>
        <scheme val="minor"/>
      </rPr>
      <t>February Uniform Election Date</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</si>
  <si>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Jurisdiction with April Uniform Election Day Special Election: </t>
    </r>
    <r>
      <rPr>
        <sz val="12"/>
        <rFont val="Calibri"/>
        <family val="2"/>
        <scheme val="minor"/>
      </rPr>
      <t>Auditor mails late registration letters to those w/</t>
    </r>
    <r>
      <rPr>
        <b/>
        <i/>
        <u/>
        <sz val="12"/>
        <rFont val="Calibri"/>
        <family val="2"/>
        <scheme val="minor"/>
      </rPr>
      <t>April Uniform Election Date</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</si>
  <si>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Jurisdiction with May Uniform Election Day Special Election: </t>
    </r>
    <r>
      <rPr>
        <sz val="12"/>
        <rFont val="Calibri"/>
        <family val="2"/>
        <scheme val="minor"/>
      </rPr>
      <t>Auditor mails late registration letters to those w/</t>
    </r>
    <r>
      <rPr>
        <b/>
        <i/>
        <u/>
        <sz val="12"/>
        <rFont val="Calibri"/>
        <family val="2"/>
        <scheme val="minor"/>
      </rPr>
      <t>May Uniform Election Date</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</si>
  <si>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OSS: </t>
    </r>
    <r>
      <rPr>
        <sz val="12"/>
        <rFont val="Calibri"/>
        <family val="2"/>
        <scheme val="minor"/>
      </rPr>
      <t>Auditor mails late registration letters to those w/</t>
    </r>
    <r>
      <rPr>
        <b/>
        <i/>
        <u/>
        <sz val="12"/>
        <rFont val="Calibri"/>
        <family val="2"/>
        <scheme val="minor"/>
      </rPr>
      <t>State Primary</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</si>
  <si>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County: </t>
    </r>
    <r>
      <rPr>
        <sz val="12"/>
        <rFont val="Calibri"/>
        <family val="2"/>
        <scheme val="minor"/>
      </rPr>
      <t>Auditor mails late registration letters to those w/</t>
    </r>
    <r>
      <rPr>
        <b/>
        <i/>
        <u/>
        <sz val="12"/>
        <rFont val="Calibri"/>
        <family val="2"/>
        <scheme val="minor"/>
      </rPr>
      <t>State Primary</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</si>
  <si>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City with a Primary: </t>
    </r>
    <r>
      <rPr>
        <sz val="12"/>
        <rFont val="Calibri"/>
        <family val="2"/>
        <scheme val="minor"/>
      </rPr>
      <t>Auditor mails late registration letters to those w/</t>
    </r>
    <r>
      <rPr>
        <b/>
        <i/>
        <u/>
        <sz val="12"/>
        <rFont val="Calibri"/>
        <family val="2"/>
        <scheme val="minor"/>
      </rPr>
      <t>State Primary</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</si>
  <si>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City without a Primary: </t>
    </r>
    <r>
      <rPr>
        <sz val="12"/>
        <rFont val="Calibri"/>
        <family val="2"/>
        <scheme val="minor"/>
      </rPr>
      <t>Auditor mails late registration letters to those w/</t>
    </r>
    <r>
      <rPr>
        <b/>
        <i/>
        <u/>
        <sz val="12"/>
        <rFont val="Calibri"/>
        <family val="2"/>
        <scheme val="minor"/>
      </rPr>
      <t>State Primary</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</si>
  <si>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Town with March Elections: </t>
    </r>
    <r>
      <rPr>
        <sz val="12"/>
        <rFont val="Calibri"/>
        <family val="2"/>
        <scheme val="minor"/>
      </rPr>
      <t>Auditor mails late registration letters to those w/</t>
    </r>
    <r>
      <rPr>
        <b/>
        <i/>
        <u/>
        <sz val="12"/>
        <rFont val="Calibri"/>
        <family val="2"/>
        <scheme val="minor"/>
      </rPr>
      <t>State Primary</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</si>
  <si>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Town with November Elections: </t>
    </r>
    <r>
      <rPr>
        <sz val="12"/>
        <rFont val="Calibri"/>
        <family val="2"/>
        <scheme val="minor"/>
      </rPr>
      <t>Auditor mails late registration letters to those w/</t>
    </r>
    <r>
      <rPr>
        <b/>
        <i/>
        <u/>
        <sz val="12"/>
        <rFont val="Calibri"/>
        <family val="2"/>
        <scheme val="minor"/>
      </rPr>
      <t>State Primary</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</si>
  <si>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School District with a Primary Election: </t>
    </r>
    <r>
      <rPr>
        <sz val="12"/>
        <rFont val="Calibri"/>
        <family val="2"/>
        <scheme val="minor"/>
      </rPr>
      <t>Auditor mails late registration letters to those w/</t>
    </r>
    <r>
      <rPr>
        <b/>
        <i/>
        <u/>
        <sz val="12"/>
        <rFont val="Calibri"/>
        <family val="2"/>
        <scheme val="minor"/>
      </rPr>
      <t>State Primary</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</si>
  <si>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OSS: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</si>
  <si>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County: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</si>
  <si>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SWCD: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</si>
  <si>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City with a Primary: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</si>
  <si>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City without a Primary: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</si>
  <si>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Town with March Elections: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</si>
  <si>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Town with November Elections: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</si>
  <si>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Hospital District: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</si>
  <si>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School District with a Primary: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</si>
  <si>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School District without a Primary: </t>
    </r>
    <r>
      <rPr>
        <sz val="12"/>
        <rFont val="Calibri"/>
        <family val="2"/>
        <scheme val="minor"/>
      </rPr>
      <t>Auditor mails late registration letters to those w/</t>
    </r>
    <r>
      <rPr>
        <b/>
        <i/>
        <u/>
        <sz val="12"/>
        <rFont val="Calibri"/>
        <family val="2"/>
        <scheme val="minor"/>
      </rPr>
      <t>State General</t>
    </r>
    <r>
      <rPr>
        <sz val="12"/>
        <rFont val="Calibri"/>
        <family val="2"/>
        <scheme val="minor"/>
      </rPr>
      <t xml:space="preserve"> elections who did not meet the pre-reg. deadline. Some types of </t>
    </r>
    <r>
      <rPr>
        <i/>
        <sz val="12"/>
        <rFont val="Calibri"/>
        <family val="2"/>
        <scheme val="minor"/>
      </rPr>
      <t>returned</t>
    </r>
    <r>
      <rPr>
        <sz val="12"/>
        <rFont val="Calibri"/>
        <family val="2"/>
        <scheme val="minor"/>
      </rPr>
      <t xml:space="preserve"> "mail ballots" have late reg. notice requirements too - begins 20 days before election. </t>
    </r>
    <r>
      <rPr>
        <i/>
        <sz val="12"/>
        <rFont val="Calibri"/>
        <family val="2"/>
        <scheme val="minor"/>
      </rPr>
      <t>M.R. 8200.3110; 8200.5100, subp. 1C; 8210.3000; subps. 7 &amp; 7a</t>
    </r>
  </si>
  <si>
    <r>
      <t xml:space="preserve">Town with March Elections: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March Town</t>
    </r>
    <r>
      <rPr>
        <sz val="12"/>
        <rFont val="Calibri"/>
        <family val="2"/>
        <scheme val="minor"/>
      </rPr>
      <t xml:space="preserve"> elections. </t>
    </r>
    <r>
      <rPr>
        <i/>
        <sz val="12"/>
        <rFont val="Calibri"/>
        <family val="2"/>
        <scheme val="minor"/>
      </rPr>
      <t>M.S. 204B.195</t>
    </r>
  </si>
  <si>
    <r>
      <t xml:space="preserve">OSS: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March Town</t>
    </r>
    <r>
      <rPr>
        <sz val="12"/>
        <rFont val="Calibri"/>
        <family val="2"/>
        <scheme val="minor"/>
      </rPr>
      <t xml:space="preserve"> elections. </t>
    </r>
    <r>
      <rPr>
        <i/>
        <sz val="12"/>
        <rFont val="Calibri"/>
        <family val="2"/>
        <scheme val="minor"/>
      </rPr>
      <t>M.S. 204B.195</t>
    </r>
  </si>
  <si>
    <r>
      <t xml:space="preserve">County: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March Town</t>
    </r>
    <r>
      <rPr>
        <sz val="12"/>
        <rFont val="Calibri"/>
        <family val="2"/>
        <scheme val="minor"/>
      </rPr>
      <t xml:space="preserve"> elections. </t>
    </r>
    <r>
      <rPr>
        <i/>
        <sz val="12"/>
        <rFont val="Calibri"/>
        <family val="2"/>
        <scheme val="minor"/>
      </rPr>
      <t>M.S. 204B.195</t>
    </r>
  </si>
  <si>
    <r>
      <t xml:space="preserve">Jurisdiction with February Uniform Election Day Special Election: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February Uniform Election Date</t>
    </r>
    <r>
      <rPr>
        <sz val="12"/>
        <rFont val="Calibri"/>
        <family val="2"/>
        <scheme val="minor"/>
      </rPr>
      <t xml:space="preserve"> elections. </t>
    </r>
    <r>
      <rPr>
        <i/>
        <sz val="12"/>
        <rFont val="Calibri"/>
        <family val="2"/>
        <scheme val="minor"/>
      </rPr>
      <t>M.S. 204B.195</t>
    </r>
  </si>
  <si>
    <t>203B.04, subds. 1 &amp; 2(a); 203B.081, subd. 2; 204B.35, subd. 4; 8250.0200; 8250.1810, subp. 1</t>
  </si>
  <si>
    <t>203B.08, subd. 3; 203B.121, subd. 5(c); 204B.46</t>
  </si>
  <si>
    <t>204B.45, subd. 2; 204B.46</t>
  </si>
  <si>
    <t>203B.08, subd. 3; 203B.121, subd. 5(c); 204B.45, subd. 2</t>
  </si>
  <si>
    <r>
      <t xml:space="preserve">OSS: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March Town Election</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</si>
  <si>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County: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March Town Election</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</si>
  <si>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Town with March Elections: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March Town Election</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</si>
  <si>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Political Parties: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Primary</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</si>
  <si>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County: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Primary</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</si>
  <si>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City without a Primary: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Primary</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</si>
  <si>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City with a Primary: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Primary</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</si>
  <si>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Town with March Elections: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Primary</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</si>
  <si>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Town with November Elections: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Primary</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</si>
  <si>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School District with a Primary: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Primary</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</si>
  <si>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OSS: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</si>
  <si>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Political Parties: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</si>
  <si>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County: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</si>
  <si>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SWCD: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</si>
  <si>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City with a Primary: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</si>
  <si>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City without a Primary: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</si>
  <si>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Town with March Elections: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</si>
  <si>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Town with November Elections: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</si>
  <si>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Hospital District: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</si>
  <si>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School District with a Primary: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</si>
  <si>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School District without a Primary: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General</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</si>
  <si>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t>205.16, subd. 1; 205A.07, subd. 1</t>
  </si>
  <si>
    <r>
      <t xml:space="preserve">Jurisdiction with May Uniform Election Day Special Election: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special elections being held on the</t>
    </r>
    <r>
      <rPr>
        <i/>
        <sz val="12"/>
        <rFont val="Calibri"/>
        <family val="2"/>
        <scheme val="minor"/>
      </rPr>
      <t xml:space="preserve"> </t>
    </r>
    <r>
      <rPr>
        <b/>
        <i/>
        <u/>
        <sz val="12"/>
        <rFont val="Calibri"/>
        <family val="2"/>
        <scheme val="minor"/>
      </rPr>
      <t>May Uniform Election Date</t>
    </r>
    <r>
      <rPr>
        <sz val="12"/>
        <rFont val="Calibri"/>
        <family val="2"/>
        <scheme val="minor"/>
      </rPr>
      <t xml:space="preserve">. Optional for 4th class cities &amp; *non-metro towns – 2 weeks' published notice. </t>
    </r>
    <r>
      <rPr>
        <i/>
        <sz val="12"/>
        <rFont val="Calibri"/>
        <family val="2"/>
        <scheme val="minor"/>
      </rPr>
      <t>M.S. 205.16, subd. 1; 205A.07, subd. 1</t>
    </r>
  </si>
  <si>
    <r>
      <t xml:space="preserve">Jurisdiction with April Uniform Election Day Special Election: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special elections being held on the</t>
    </r>
    <r>
      <rPr>
        <i/>
        <sz val="12"/>
        <rFont val="Calibri"/>
        <family val="2"/>
        <scheme val="minor"/>
      </rPr>
      <t xml:space="preserve"> </t>
    </r>
    <r>
      <rPr>
        <b/>
        <i/>
        <u/>
        <sz val="12"/>
        <rFont val="Calibri"/>
        <family val="2"/>
        <scheme val="minor"/>
      </rPr>
      <t>April Uniform Election Date</t>
    </r>
    <r>
      <rPr>
        <sz val="12"/>
        <rFont val="Calibri"/>
        <family val="2"/>
        <scheme val="minor"/>
      </rPr>
      <t xml:space="preserve">. Optional for 4th class cities &amp; *non-metro towns – 2 weeks' published notice. </t>
    </r>
    <r>
      <rPr>
        <i/>
        <sz val="12"/>
        <rFont val="Calibri"/>
        <family val="2"/>
        <scheme val="minor"/>
      </rPr>
      <t>M.S. 205.16, subd. 1; 205A.07, subd. 1</t>
    </r>
  </si>
  <si>
    <r>
      <t xml:space="preserve">Jurisdiction with February Uniform Election Day Special Election: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special elections being held on the</t>
    </r>
    <r>
      <rPr>
        <i/>
        <sz val="12"/>
        <rFont val="Calibri"/>
        <family val="2"/>
        <scheme val="minor"/>
      </rPr>
      <t xml:space="preserve"> </t>
    </r>
    <r>
      <rPr>
        <b/>
        <i/>
        <u/>
        <sz val="12"/>
        <rFont val="Calibri"/>
        <family val="2"/>
        <scheme val="minor"/>
      </rPr>
      <t>February Uniform Election Date</t>
    </r>
    <r>
      <rPr>
        <sz val="12"/>
        <rFont val="Calibri"/>
        <family val="2"/>
        <scheme val="minor"/>
      </rPr>
      <t xml:space="preserve">. Optional for 4th class cities &amp; *non-metro towns – 2 weeks' published notice. </t>
    </r>
    <r>
      <rPr>
        <i/>
        <sz val="12"/>
        <rFont val="Calibri"/>
        <family val="2"/>
        <scheme val="minor"/>
      </rPr>
      <t>M.S. 205.16, subd. 1; 205A.07, subd. 1</t>
    </r>
  </si>
  <si>
    <r>
      <t xml:space="preserve">OSS: </t>
    </r>
    <r>
      <rPr>
        <sz val="12"/>
        <rFont val="Calibri"/>
        <family val="2"/>
        <scheme val="minor"/>
      </rPr>
      <t xml:space="preserve">Last day for town clerk to publish </t>
    </r>
    <r>
      <rPr>
        <i/>
        <sz val="12"/>
        <rFont val="Calibri"/>
        <family val="2"/>
        <scheme val="minor"/>
      </rPr>
      <t>1st</t>
    </r>
    <r>
      <rPr>
        <sz val="12"/>
        <rFont val="Calibri"/>
        <family val="2"/>
        <scheme val="minor"/>
      </rPr>
      <t xml:space="preserve"> of 2 notices of </t>
    </r>
    <r>
      <rPr>
        <b/>
        <i/>
        <u/>
        <sz val="12"/>
        <rFont val="Calibri"/>
        <family val="2"/>
        <scheme val="minor"/>
      </rPr>
      <t>March Town</t>
    </r>
    <r>
      <rPr>
        <i/>
        <sz val="12"/>
        <rFont val="Calibri"/>
        <family val="2"/>
        <scheme val="minor"/>
      </rPr>
      <t xml:space="preserve"> </t>
    </r>
    <r>
      <rPr>
        <sz val="12"/>
        <rFont val="Calibri"/>
        <family val="2"/>
        <scheme val="minor"/>
      </rPr>
      <t xml:space="preserve">election. Optional for *non-metro towns – 2 weeks' published notice. </t>
    </r>
    <r>
      <rPr>
        <i/>
        <sz val="12"/>
        <rFont val="Calibri"/>
        <family val="2"/>
        <scheme val="minor"/>
      </rPr>
      <t>M.S. 205.16, subd. 1</t>
    </r>
  </si>
  <si>
    <r>
      <t xml:space="preserve">County: </t>
    </r>
    <r>
      <rPr>
        <sz val="12"/>
        <rFont val="Calibri"/>
        <family val="2"/>
        <scheme val="minor"/>
      </rPr>
      <t xml:space="preserve">Last day for town clerk to publish </t>
    </r>
    <r>
      <rPr>
        <i/>
        <sz val="12"/>
        <rFont val="Calibri"/>
        <family val="2"/>
        <scheme val="minor"/>
      </rPr>
      <t>1st</t>
    </r>
    <r>
      <rPr>
        <sz val="12"/>
        <rFont val="Calibri"/>
        <family val="2"/>
        <scheme val="minor"/>
      </rPr>
      <t xml:space="preserve"> of 2 notices of </t>
    </r>
    <r>
      <rPr>
        <b/>
        <i/>
        <u/>
        <sz val="12"/>
        <rFont val="Calibri"/>
        <family val="2"/>
        <scheme val="minor"/>
      </rPr>
      <t>March Town</t>
    </r>
    <r>
      <rPr>
        <i/>
        <sz val="12"/>
        <rFont val="Calibri"/>
        <family val="2"/>
        <scheme val="minor"/>
      </rPr>
      <t xml:space="preserve"> </t>
    </r>
    <r>
      <rPr>
        <sz val="12"/>
        <rFont val="Calibri"/>
        <family val="2"/>
        <scheme val="minor"/>
      </rPr>
      <t xml:space="preserve">election. Optional for *non-metro towns – 2 weeks' published notice. </t>
    </r>
    <r>
      <rPr>
        <i/>
        <sz val="12"/>
        <rFont val="Calibri"/>
        <family val="2"/>
        <scheme val="minor"/>
      </rPr>
      <t>M.S. 205.16, subd. 1</t>
    </r>
  </si>
  <si>
    <r>
      <t xml:space="preserve">Town with March Elections: </t>
    </r>
    <r>
      <rPr>
        <sz val="12"/>
        <rFont val="Calibri"/>
        <family val="2"/>
        <scheme val="minor"/>
      </rPr>
      <t xml:space="preserve">Last day for town clerk to publish </t>
    </r>
    <r>
      <rPr>
        <i/>
        <sz val="12"/>
        <rFont val="Calibri"/>
        <family val="2"/>
        <scheme val="minor"/>
      </rPr>
      <t>1st</t>
    </r>
    <r>
      <rPr>
        <sz val="12"/>
        <rFont val="Calibri"/>
        <family val="2"/>
        <scheme val="minor"/>
      </rPr>
      <t xml:space="preserve"> of 2 notices of </t>
    </r>
    <r>
      <rPr>
        <b/>
        <i/>
        <u/>
        <sz val="12"/>
        <rFont val="Calibri"/>
        <family val="2"/>
        <scheme val="minor"/>
      </rPr>
      <t>March Town</t>
    </r>
    <r>
      <rPr>
        <i/>
        <sz val="12"/>
        <rFont val="Calibri"/>
        <family val="2"/>
        <scheme val="minor"/>
      </rPr>
      <t xml:space="preserve"> </t>
    </r>
    <r>
      <rPr>
        <sz val="12"/>
        <rFont val="Calibri"/>
        <family val="2"/>
        <scheme val="minor"/>
      </rPr>
      <t xml:space="preserve">election. Optional for *non-metro towns – 2 weeks' published notice. </t>
    </r>
    <r>
      <rPr>
        <i/>
        <sz val="12"/>
        <rFont val="Calibri"/>
        <family val="2"/>
        <scheme val="minor"/>
      </rPr>
      <t>M.S. 205.16, subd. 1</t>
    </r>
  </si>
  <si>
    <r>
      <t xml:space="preserve">OSS: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primary and/or special elections being held on the</t>
    </r>
    <r>
      <rPr>
        <i/>
        <sz val="12"/>
        <rFont val="Calibri"/>
        <family val="2"/>
        <scheme val="minor"/>
      </rPr>
      <t xml:space="preserve"> </t>
    </r>
    <r>
      <rPr>
        <b/>
        <i/>
        <u/>
        <sz val="12"/>
        <rFont val="Calibri"/>
        <family val="2"/>
        <scheme val="minor"/>
      </rPr>
      <t>State Primary</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</si>
  <si>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County: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primary and/or special elections being held on the</t>
    </r>
    <r>
      <rPr>
        <i/>
        <sz val="12"/>
        <rFont val="Calibri"/>
        <family val="2"/>
        <scheme val="minor"/>
      </rPr>
      <t xml:space="preserve"> </t>
    </r>
    <r>
      <rPr>
        <b/>
        <i/>
        <u/>
        <sz val="12"/>
        <rFont val="Calibri"/>
        <family val="2"/>
        <scheme val="minor"/>
      </rPr>
      <t>State Primary</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</si>
  <si>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City with a Primary: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primary and/or special elections being held on the</t>
    </r>
    <r>
      <rPr>
        <i/>
        <sz val="12"/>
        <rFont val="Calibri"/>
        <family val="2"/>
        <scheme val="minor"/>
      </rPr>
      <t xml:space="preserve"> </t>
    </r>
    <r>
      <rPr>
        <b/>
        <i/>
        <u/>
        <sz val="12"/>
        <rFont val="Calibri"/>
        <family val="2"/>
        <scheme val="minor"/>
      </rPr>
      <t>State Primary</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</si>
  <si>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School District with a Primary: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primary and/or special elections being held on the</t>
    </r>
    <r>
      <rPr>
        <i/>
        <sz val="12"/>
        <rFont val="Calibri"/>
        <family val="2"/>
        <scheme val="minor"/>
      </rPr>
      <t xml:space="preserve"> </t>
    </r>
    <r>
      <rPr>
        <b/>
        <i/>
        <u/>
        <sz val="12"/>
        <rFont val="Calibri"/>
        <family val="2"/>
        <scheme val="minor"/>
      </rPr>
      <t>State Primary</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</si>
  <si>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City without a Primary: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primary and/or special elections being held on the</t>
    </r>
    <r>
      <rPr>
        <i/>
        <sz val="12"/>
        <rFont val="Calibri"/>
        <family val="2"/>
        <scheme val="minor"/>
      </rPr>
      <t xml:space="preserve"> </t>
    </r>
    <r>
      <rPr>
        <b/>
        <i/>
        <u/>
        <sz val="12"/>
        <rFont val="Calibri"/>
        <family val="2"/>
        <scheme val="minor"/>
      </rPr>
      <t>State Primary</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</si>
  <si>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Town with March Elections: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primary and/or special elections being held on the</t>
    </r>
    <r>
      <rPr>
        <i/>
        <sz val="12"/>
        <rFont val="Calibri"/>
        <family val="2"/>
        <scheme val="minor"/>
      </rPr>
      <t xml:space="preserve"> </t>
    </r>
    <r>
      <rPr>
        <b/>
        <i/>
        <u/>
        <sz val="12"/>
        <rFont val="Calibri"/>
        <family val="2"/>
        <scheme val="minor"/>
      </rPr>
      <t>State Primary</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</si>
  <si>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Town with November Elections: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primary and/or special elections being held on the</t>
    </r>
    <r>
      <rPr>
        <i/>
        <sz val="12"/>
        <rFont val="Calibri"/>
        <family val="2"/>
        <scheme val="minor"/>
      </rPr>
      <t xml:space="preserve"> </t>
    </r>
    <r>
      <rPr>
        <b/>
        <i/>
        <u/>
        <sz val="12"/>
        <rFont val="Calibri"/>
        <family val="2"/>
        <scheme val="minor"/>
      </rPr>
      <t>State Primary</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</si>
  <si>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OSS: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Primary</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</si>
  <si>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 xml:space="preserve">OSS: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elections and/or special elections being held on the</t>
    </r>
    <r>
      <rPr>
        <i/>
        <sz val="12"/>
        <rFont val="Calibri"/>
        <family val="2"/>
        <scheme val="minor"/>
      </rPr>
      <t xml:space="preserve"> </t>
    </r>
    <r>
      <rPr>
        <b/>
        <i/>
        <u/>
        <sz val="12"/>
        <rFont val="Calibri"/>
        <family val="2"/>
        <scheme val="minor"/>
      </rPr>
      <t>State General</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</si>
  <si>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County: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elections and/or special elections being held on the</t>
    </r>
    <r>
      <rPr>
        <i/>
        <sz val="12"/>
        <rFont val="Calibri"/>
        <family val="2"/>
        <scheme val="minor"/>
      </rPr>
      <t xml:space="preserve"> </t>
    </r>
    <r>
      <rPr>
        <b/>
        <i/>
        <u/>
        <sz val="12"/>
        <rFont val="Calibri"/>
        <family val="2"/>
        <scheme val="minor"/>
      </rPr>
      <t>State General</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</si>
  <si>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City with a Primary: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elections and/or special elections being held on the</t>
    </r>
    <r>
      <rPr>
        <i/>
        <sz val="12"/>
        <rFont val="Calibri"/>
        <family val="2"/>
        <scheme val="minor"/>
      </rPr>
      <t xml:space="preserve"> </t>
    </r>
    <r>
      <rPr>
        <b/>
        <i/>
        <u/>
        <sz val="12"/>
        <rFont val="Calibri"/>
        <family val="2"/>
        <scheme val="minor"/>
      </rPr>
      <t>State General</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</si>
  <si>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City without a Primary: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elections and/or special elections being held on the</t>
    </r>
    <r>
      <rPr>
        <i/>
        <sz val="12"/>
        <rFont val="Calibri"/>
        <family val="2"/>
        <scheme val="minor"/>
      </rPr>
      <t xml:space="preserve"> </t>
    </r>
    <r>
      <rPr>
        <b/>
        <i/>
        <u/>
        <sz val="12"/>
        <rFont val="Calibri"/>
        <family val="2"/>
        <scheme val="minor"/>
      </rPr>
      <t>State General</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</si>
  <si>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Town with March Elections: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elections and/or special elections being held on the</t>
    </r>
    <r>
      <rPr>
        <i/>
        <sz val="12"/>
        <rFont val="Calibri"/>
        <family val="2"/>
        <scheme val="minor"/>
      </rPr>
      <t xml:space="preserve"> </t>
    </r>
    <r>
      <rPr>
        <b/>
        <i/>
        <u/>
        <sz val="12"/>
        <rFont val="Calibri"/>
        <family val="2"/>
        <scheme val="minor"/>
      </rPr>
      <t>State General</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</si>
  <si>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Town with November Elections: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elections and/or special elections being held on the</t>
    </r>
    <r>
      <rPr>
        <i/>
        <sz val="12"/>
        <rFont val="Calibri"/>
        <family val="2"/>
        <scheme val="minor"/>
      </rPr>
      <t xml:space="preserve"> </t>
    </r>
    <r>
      <rPr>
        <b/>
        <i/>
        <u/>
        <sz val="12"/>
        <rFont val="Calibri"/>
        <family val="2"/>
        <scheme val="minor"/>
      </rPr>
      <t>State General</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</si>
  <si>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School District with a Primary: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elections and/or special elections being held on the</t>
    </r>
    <r>
      <rPr>
        <i/>
        <sz val="12"/>
        <rFont val="Calibri"/>
        <family val="2"/>
        <scheme val="minor"/>
      </rPr>
      <t xml:space="preserve"> </t>
    </r>
    <r>
      <rPr>
        <b/>
        <i/>
        <u/>
        <sz val="12"/>
        <rFont val="Calibri"/>
        <family val="2"/>
        <scheme val="minor"/>
      </rPr>
      <t>State General</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</si>
  <si>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School District without a Primary: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elections and/or special elections being held on the</t>
    </r>
    <r>
      <rPr>
        <i/>
        <sz val="12"/>
        <rFont val="Calibri"/>
        <family val="2"/>
        <scheme val="minor"/>
      </rPr>
      <t xml:space="preserve"> </t>
    </r>
    <r>
      <rPr>
        <b/>
        <i/>
        <u/>
        <sz val="12"/>
        <rFont val="Calibri"/>
        <family val="2"/>
        <scheme val="minor"/>
      </rPr>
      <t>State General</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</si>
  <si>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School District without a Primary: </t>
    </r>
    <r>
      <rPr>
        <sz val="12"/>
        <rFont val="Calibri"/>
        <family val="2"/>
        <scheme val="minor"/>
      </rPr>
      <t xml:space="preserve">Last day for municipalities &amp; school districts to publish </t>
    </r>
    <r>
      <rPr>
        <i/>
        <sz val="12"/>
        <rFont val="Calibri"/>
        <family val="2"/>
        <scheme val="minor"/>
      </rPr>
      <t>1st</t>
    </r>
    <r>
      <rPr>
        <sz val="12"/>
        <rFont val="Calibri"/>
        <family val="2"/>
        <scheme val="minor"/>
      </rPr>
      <t xml:space="preserve"> of 2 notices of primary and/or special elections being held on the</t>
    </r>
    <r>
      <rPr>
        <i/>
        <sz val="12"/>
        <rFont val="Calibri"/>
        <family val="2"/>
        <scheme val="minor"/>
      </rPr>
      <t xml:space="preserve"> </t>
    </r>
    <r>
      <rPr>
        <b/>
        <i/>
        <u/>
        <sz val="12"/>
        <rFont val="Calibri"/>
        <family val="2"/>
        <scheme val="minor"/>
      </rPr>
      <t>State Primary</t>
    </r>
    <r>
      <rPr>
        <sz val="12"/>
        <rFont val="Calibri"/>
        <family val="2"/>
        <scheme val="minor"/>
      </rPr>
      <t xml:space="preserve"> election date. Optional for 4th class cities &amp; *non-metro towns – 2 weeks' published notice. </t>
    </r>
    <r>
      <rPr>
        <i/>
        <sz val="12"/>
        <rFont val="Calibri"/>
        <family val="2"/>
        <scheme val="minor"/>
      </rPr>
      <t>M.S. 205.16, subd. 1; 205A.07, subd. 1</t>
    </r>
  </si>
  <si>
    <r>
      <t xml:space="preserve">Jurisdiction with February Uniform Election Day Special Election: </t>
    </r>
    <r>
      <rPr>
        <sz val="12"/>
        <rFont val="Calibri"/>
        <family val="2"/>
        <scheme val="minor"/>
      </rPr>
      <t xml:space="preserve">Last day to publish municipal </t>
    </r>
    <r>
      <rPr>
        <b/>
        <i/>
        <u/>
        <sz val="12"/>
        <rFont val="Calibri"/>
        <family val="2"/>
        <scheme val="minor"/>
      </rPr>
      <t>February Uniform Election Date</t>
    </r>
    <r>
      <rPr>
        <sz val="12"/>
        <rFont val="Calibri"/>
        <family val="2"/>
        <scheme val="minor"/>
      </rPr>
      <t xml:space="preserve">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</si>
  <si>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OSS: </t>
    </r>
    <r>
      <rPr>
        <sz val="12"/>
        <rFont val="Calibri"/>
        <family val="2"/>
        <scheme val="minor"/>
      </rPr>
      <t xml:space="preserve">Last day to publish </t>
    </r>
    <r>
      <rPr>
        <b/>
        <i/>
        <u/>
        <sz val="12"/>
        <rFont val="Calibri"/>
        <family val="2"/>
        <scheme val="minor"/>
      </rPr>
      <t>March Town</t>
    </r>
    <r>
      <rPr>
        <sz val="12"/>
        <rFont val="Calibri"/>
        <family val="2"/>
        <scheme val="minor"/>
      </rPr>
      <t xml:space="preserve"> municipal election </t>
    </r>
    <r>
      <rPr>
        <i/>
        <sz val="12"/>
        <rFont val="Calibri"/>
        <family val="2"/>
        <scheme val="minor"/>
      </rPr>
      <t xml:space="preserve">sample ballot </t>
    </r>
    <r>
      <rPr>
        <sz val="12"/>
        <rFont val="Calibri"/>
        <family val="2"/>
        <scheme val="minor"/>
      </rPr>
      <t xml:space="preserve">(Optional for *non-metro towns) –  at least 2 weeks before election. </t>
    </r>
    <r>
      <rPr>
        <i/>
        <sz val="12"/>
        <rFont val="Calibri"/>
        <family val="2"/>
        <scheme val="minor"/>
      </rPr>
      <t>M.S. 205.16, subd. 2</t>
    </r>
  </si>
  <si>
    <r>
      <t xml:space="preserve">County: </t>
    </r>
    <r>
      <rPr>
        <sz val="12"/>
        <rFont val="Calibri"/>
        <family val="2"/>
        <scheme val="minor"/>
      </rPr>
      <t xml:space="preserve">Last day to publish </t>
    </r>
    <r>
      <rPr>
        <b/>
        <i/>
        <u/>
        <sz val="12"/>
        <rFont val="Calibri"/>
        <family val="2"/>
        <scheme val="minor"/>
      </rPr>
      <t>March Town</t>
    </r>
    <r>
      <rPr>
        <sz val="12"/>
        <rFont val="Calibri"/>
        <family val="2"/>
        <scheme val="minor"/>
      </rPr>
      <t xml:space="preserve"> municipal election </t>
    </r>
    <r>
      <rPr>
        <i/>
        <sz val="12"/>
        <rFont val="Calibri"/>
        <family val="2"/>
        <scheme val="minor"/>
      </rPr>
      <t xml:space="preserve">sample ballot </t>
    </r>
    <r>
      <rPr>
        <sz val="12"/>
        <rFont val="Calibri"/>
        <family val="2"/>
        <scheme val="minor"/>
      </rPr>
      <t xml:space="preserve">(Optional for *non-metro towns) –  at least 2 weeks before election. </t>
    </r>
    <r>
      <rPr>
        <i/>
        <sz val="12"/>
        <rFont val="Calibri"/>
        <family val="2"/>
        <scheme val="minor"/>
      </rPr>
      <t>M.S. 205.16, subd. 2</t>
    </r>
  </si>
  <si>
    <r>
      <t xml:space="preserve">Town with March Elections: </t>
    </r>
    <r>
      <rPr>
        <sz val="12"/>
        <rFont val="Calibri"/>
        <family val="2"/>
        <scheme val="minor"/>
      </rPr>
      <t xml:space="preserve">Last day to publish </t>
    </r>
    <r>
      <rPr>
        <b/>
        <i/>
        <u/>
        <sz val="12"/>
        <rFont val="Calibri"/>
        <family val="2"/>
        <scheme val="minor"/>
      </rPr>
      <t>March Town</t>
    </r>
    <r>
      <rPr>
        <sz val="12"/>
        <rFont val="Calibri"/>
        <family val="2"/>
        <scheme val="minor"/>
      </rPr>
      <t xml:space="preserve"> municipal election </t>
    </r>
    <r>
      <rPr>
        <i/>
        <sz val="12"/>
        <rFont val="Calibri"/>
        <family val="2"/>
        <scheme val="minor"/>
      </rPr>
      <t xml:space="preserve">sample ballot </t>
    </r>
    <r>
      <rPr>
        <sz val="12"/>
        <rFont val="Calibri"/>
        <family val="2"/>
        <scheme val="minor"/>
      </rPr>
      <t xml:space="preserve">(Optional for *non-metro towns) –  at least 2 weeks before election. </t>
    </r>
    <r>
      <rPr>
        <i/>
        <sz val="12"/>
        <rFont val="Calibri"/>
        <family val="2"/>
        <scheme val="minor"/>
      </rPr>
      <t>M.S. 205.16, subd. 2</t>
    </r>
  </si>
  <si>
    <r>
      <t xml:space="preserve">Jurisdiction with April Uniform Election Day Special Election: </t>
    </r>
    <r>
      <rPr>
        <sz val="12"/>
        <rFont val="Calibri"/>
        <family val="2"/>
        <scheme val="minor"/>
      </rPr>
      <t xml:space="preserve">Last day to publish municipal </t>
    </r>
    <r>
      <rPr>
        <b/>
        <i/>
        <u/>
        <sz val="12"/>
        <rFont val="Calibri"/>
        <family val="2"/>
        <scheme val="minor"/>
      </rPr>
      <t>April Uniform Election Date</t>
    </r>
    <r>
      <rPr>
        <sz val="12"/>
        <rFont val="Calibri"/>
        <family val="2"/>
        <scheme val="minor"/>
      </rPr>
      <t xml:space="preserve">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</si>
  <si>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Jurisdiction with May Uniform Election Day Special Election: </t>
    </r>
    <r>
      <rPr>
        <sz val="12"/>
        <rFont val="Calibri"/>
        <family val="2"/>
        <scheme val="minor"/>
      </rPr>
      <t xml:space="preserve">Last day to publish municipal </t>
    </r>
    <r>
      <rPr>
        <b/>
        <i/>
        <u/>
        <sz val="12"/>
        <rFont val="Calibri"/>
        <family val="2"/>
        <scheme val="minor"/>
      </rPr>
      <t>May Uniform Election Date</t>
    </r>
    <r>
      <rPr>
        <sz val="12"/>
        <rFont val="Calibri"/>
        <family val="2"/>
        <scheme val="minor"/>
      </rPr>
      <t xml:space="preserve">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</si>
  <si>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OSS: </t>
    </r>
    <r>
      <rPr>
        <sz val="12"/>
        <rFont val="Calibri"/>
        <family val="2"/>
        <scheme val="minor"/>
      </rPr>
      <t xml:space="preserve">Last day to publish municipal </t>
    </r>
    <r>
      <rPr>
        <b/>
        <i/>
        <u/>
        <sz val="12"/>
        <rFont val="Calibri"/>
        <family val="2"/>
        <scheme val="minor"/>
      </rPr>
      <t>State Primary Date</t>
    </r>
    <r>
      <rPr>
        <sz val="12"/>
        <rFont val="Calibri"/>
        <family val="2"/>
        <scheme val="minor"/>
      </rPr>
      <t xml:space="preserve"> primary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</si>
  <si>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County: </t>
    </r>
    <r>
      <rPr>
        <sz val="12"/>
        <rFont val="Calibri"/>
        <family val="2"/>
        <scheme val="minor"/>
      </rPr>
      <t xml:space="preserve">Last day to publish municipal </t>
    </r>
    <r>
      <rPr>
        <b/>
        <i/>
        <u/>
        <sz val="12"/>
        <rFont val="Calibri"/>
        <family val="2"/>
        <scheme val="minor"/>
      </rPr>
      <t>State Primary Date</t>
    </r>
    <r>
      <rPr>
        <sz val="12"/>
        <rFont val="Calibri"/>
        <family val="2"/>
        <scheme val="minor"/>
      </rPr>
      <t xml:space="preserve"> primary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</si>
  <si>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City with a Primary: </t>
    </r>
    <r>
      <rPr>
        <sz val="12"/>
        <rFont val="Calibri"/>
        <family val="2"/>
        <scheme val="minor"/>
      </rPr>
      <t xml:space="preserve">Last day to publish municipal </t>
    </r>
    <r>
      <rPr>
        <b/>
        <i/>
        <u/>
        <sz val="12"/>
        <rFont val="Calibri"/>
        <family val="2"/>
        <scheme val="minor"/>
      </rPr>
      <t>State Primary Date</t>
    </r>
    <r>
      <rPr>
        <sz val="12"/>
        <rFont val="Calibri"/>
        <family val="2"/>
        <scheme val="minor"/>
      </rPr>
      <t xml:space="preserve"> primary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</si>
  <si>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City without a Primary: </t>
    </r>
    <r>
      <rPr>
        <sz val="12"/>
        <rFont val="Calibri"/>
        <family val="2"/>
        <scheme val="minor"/>
      </rPr>
      <t xml:space="preserve">Last day to publish municipal </t>
    </r>
    <r>
      <rPr>
        <b/>
        <i/>
        <u/>
        <sz val="12"/>
        <rFont val="Calibri"/>
        <family val="2"/>
        <scheme val="minor"/>
      </rPr>
      <t>State Primary Date</t>
    </r>
    <r>
      <rPr>
        <sz val="12"/>
        <rFont val="Calibri"/>
        <family val="2"/>
        <scheme val="minor"/>
      </rPr>
      <t xml:space="preserve"> primary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</si>
  <si>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Town with March Elections: </t>
    </r>
    <r>
      <rPr>
        <sz val="12"/>
        <rFont val="Calibri"/>
        <family val="2"/>
        <scheme val="minor"/>
      </rPr>
      <t xml:space="preserve">Last day to publish municipal </t>
    </r>
    <r>
      <rPr>
        <b/>
        <i/>
        <u/>
        <sz val="12"/>
        <rFont val="Calibri"/>
        <family val="2"/>
        <scheme val="minor"/>
      </rPr>
      <t>State Primary Date</t>
    </r>
    <r>
      <rPr>
        <sz val="12"/>
        <rFont val="Calibri"/>
        <family val="2"/>
        <scheme val="minor"/>
      </rPr>
      <t xml:space="preserve"> primary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</si>
  <si>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Town with November Elections: </t>
    </r>
    <r>
      <rPr>
        <sz val="12"/>
        <rFont val="Calibri"/>
        <family val="2"/>
        <scheme val="minor"/>
      </rPr>
      <t xml:space="preserve">Last day to publish municipal </t>
    </r>
    <r>
      <rPr>
        <b/>
        <i/>
        <u/>
        <sz val="12"/>
        <rFont val="Calibri"/>
        <family val="2"/>
        <scheme val="minor"/>
      </rPr>
      <t>State Primary Date</t>
    </r>
    <r>
      <rPr>
        <sz val="12"/>
        <rFont val="Calibri"/>
        <family val="2"/>
        <scheme val="minor"/>
      </rPr>
      <t xml:space="preserve"> primary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</si>
  <si>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OSS: </t>
    </r>
    <r>
      <rPr>
        <sz val="12"/>
        <rFont val="Calibri"/>
        <family val="2"/>
        <scheme val="minor"/>
      </rPr>
      <t xml:space="preserve">Last day to publish municipal </t>
    </r>
    <r>
      <rPr>
        <b/>
        <i/>
        <u/>
        <sz val="12"/>
        <rFont val="Calibri"/>
        <family val="2"/>
        <scheme val="minor"/>
      </rPr>
      <t>State General Date</t>
    </r>
    <r>
      <rPr>
        <sz val="12"/>
        <rFont val="Calibri"/>
        <family val="2"/>
        <scheme val="minor"/>
      </rPr>
      <t xml:space="preserve"> general election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</si>
  <si>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County: </t>
    </r>
    <r>
      <rPr>
        <sz val="12"/>
        <rFont val="Calibri"/>
        <family val="2"/>
        <scheme val="minor"/>
      </rPr>
      <t xml:space="preserve">Last day to publish municipal </t>
    </r>
    <r>
      <rPr>
        <b/>
        <i/>
        <u/>
        <sz val="12"/>
        <rFont val="Calibri"/>
        <family val="2"/>
        <scheme val="minor"/>
      </rPr>
      <t>State General Date</t>
    </r>
    <r>
      <rPr>
        <sz val="12"/>
        <rFont val="Calibri"/>
        <family val="2"/>
        <scheme val="minor"/>
      </rPr>
      <t xml:space="preserve"> general election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</si>
  <si>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City with a Primary: </t>
    </r>
    <r>
      <rPr>
        <sz val="12"/>
        <rFont val="Calibri"/>
        <family val="2"/>
        <scheme val="minor"/>
      </rPr>
      <t xml:space="preserve">Last day to publish municipal </t>
    </r>
    <r>
      <rPr>
        <b/>
        <i/>
        <u/>
        <sz val="12"/>
        <rFont val="Calibri"/>
        <family val="2"/>
        <scheme val="minor"/>
      </rPr>
      <t>State General Date</t>
    </r>
    <r>
      <rPr>
        <sz val="12"/>
        <rFont val="Calibri"/>
        <family val="2"/>
        <scheme val="minor"/>
      </rPr>
      <t xml:space="preserve"> general election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</si>
  <si>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City without a Primary: </t>
    </r>
    <r>
      <rPr>
        <sz val="12"/>
        <rFont val="Calibri"/>
        <family val="2"/>
        <scheme val="minor"/>
      </rPr>
      <t xml:space="preserve">Last day to publish municipal </t>
    </r>
    <r>
      <rPr>
        <b/>
        <i/>
        <u/>
        <sz val="12"/>
        <rFont val="Calibri"/>
        <family val="2"/>
        <scheme val="minor"/>
      </rPr>
      <t>State General Date</t>
    </r>
    <r>
      <rPr>
        <sz val="12"/>
        <rFont val="Calibri"/>
        <family val="2"/>
        <scheme val="minor"/>
      </rPr>
      <t xml:space="preserve"> general election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</si>
  <si>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Town with March Elections: </t>
    </r>
    <r>
      <rPr>
        <sz val="12"/>
        <rFont val="Calibri"/>
        <family val="2"/>
        <scheme val="minor"/>
      </rPr>
      <t xml:space="preserve">Last day to publish municipal </t>
    </r>
    <r>
      <rPr>
        <b/>
        <i/>
        <u/>
        <sz val="12"/>
        <rFont val="Calibri"/>
        <family val="2"/>
        <scheme val="minor"/>
      </rPr>
      <t>State General Date</t>
    </r>
    <r>
      <rPr>
        <sz val="12"/>
        <rFont val="Calibri"/>
        <family val="2"/>
        <scheme val="minor"/>
      </rPr>
      <t xml:space="preserve"> general election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</si>
  <si>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Town with November Elections: </t>
    </r>
    <r>
      <rPr>
        <sz val="12"/>
        <rFont val="Calibri"/>
        <family val="2"/>
        <scheme val="minor"/>
      </rPr>
      <t xml:space="preserve">Last day to publish municipal </t>
    </r>
    <r>
      <rPr>
        <b/>
        <i/>
        <u/>
        <sz val="12"/>
        <rFont val="Calibri"/>
        <family val="2"/>
        <scheme val="minor"/>
      </rPr>
      <t>State General Date</t>
    </r>
    <r>
      <rPr>
        <sz val="12"/>
        <rFont val="Calibri"/>
        <family val="2"/>
        <scheme val="minor"/>
      </rPr>
      <t xml:space="preserve"> general election and/or </t>
    </r>
    <r>
      <rPr>
        <i/>
        <sz val="12"/>
        <rFont val="Calibri"/>
        <family val="2"/>
        <scheme val="minor"/>
      </rPr>
      <t>special</t>
    </r>
    <r>
      <rPr>
        <sz val="12"/>
        <rFont val="Calibri"/>
        <family val="2"/>
        <scheme val="minor"/>
      </rPr>
      <t xml:space="preserve"> election </t>
    </r>
    <r>
      <rPr>
        <i/>
        <sz val="12"/>
        <rFont val="Calibri"/>
        <family val="2"/>
        <scheme val="minor"/>
      </rPr>
      <t xml:space="preserve">sample ballot </t>
    </r>
    <r>
      <rPr>
        <sz val="12"/>
        <rFont val="Calibri"/>
        <family val="2"/>
        <scheme val="minor"/>
      </rPr>
      <t xml:space="preserve">(Optional for 4th class cities &amp; *non-metro towns) –  at least 2 weeks before election. </t>
    </r>
    <r>
      <rPr>
        <i/>
        <sz val="12"/>
        <rFont val="Calibri"/>
        <family val="2"/>
        <scheme val="minor"/>
      </rPr>
      <t>M.S. 205.16, subd. 2</t>
    </r>
  </si>
  <si>
    <r>
      <t xml:space="preserve">OSS: </t>
    </r>
    <r>
      <rPr>
        <sz val="12"/>
        <rFont val="Calibri"/>
        <family val="2"/>
        <scheme val="minor"/>
      </rPr>
      <t xml:space="preserve">Last day for county to prepare a </t>
    </r>
    <r>
      <rPr>
        <b/>
        <i/>
        <u/>
        <sz val="12"/>
        <rFont val="Calibri"/>
        <family val="2"/>
        <scheme val="minor"/>
      </rPr>
      <t>State Primary</t>
    </r>
    <r>
      <rPr>
        <sz val="12"/>
        <rFont val="Calibri"/>
        <family val="2"/>
        <scheme val="minor"/>
      </rPr>
      <t xml:space="preserve"> </t>
    </r>
    <r>
      <rPr>
        <i/>
        <sz val="12"/>
        <rFont val="Calibri"/>
        <family val="2"/>
        <scheme val="minor"/>
      </rPr>
      <t>sample ballot</t>
    </r>
    <r>
      <rPr>
        <sz val="12"/>
        <rFont val="Calibri"/>
        <family val="2"/>
        <scheme val="minor"/>
      </rPr>
      <t xml:space="preserve"> for each precinct for public inspection, to transmit electronic copy to OSS and to post in a conspicuous place in county office - at least 46 days before the State Primary. </t>
    </r>
    <r>
      <rPr>
        <i/>
        <sz val="12"/>
        <rFont val="Calibri"/>
        <family val="2"/>
        <scheme val="minor"/>
      </rPr>
      <t>M.S. 204D.09, subd. 2</t>
    </r>
  </si>
  <si>
    <t>204D.09, subd. 2</t>
  </si>
  <si>
    <r>
      <t xml:space="preserve">Political Parties: </t>
    </r>
    <r>
      <rPr>
        <sz val="12"/>
        <rFont val="Calibri"/>
        <family val="2"/>
        <scheme val="minor"/>
      </rPr>
      <t xml:space="preserve">Last day for county to prepare a </t>
    </r>
    <r>
      <rPr>
        <b/>
        <i/>
        <u/>
        <sz val="12"/>
        <rFont val="Calibri"/>
        <family val="2"/>
        <scheme val="minor"/>
      </rPr>
      <t>State Primary</t>
    </r>
    <r>
      <rPr>
        <sz val="12"/>
        <rFont val="Calibri"/>
        <family val="2"/>
        <scheme val="minor"/>
      </rPr>
      <t xml:space="preserve"> </t>
    </r>
    <r>
      <rPr>
        <i/>
        <sz val="12"/>
        <rFont val="Calibri"/>
        <family val="2"/>
        <scheme val="minor"/>
      </rPr>
      <t>sample ballot</t>
    </r>
    <r>
      <rPr>
        <sz val="12"/>
        <rFont val="Calibri"/>
        <family val="2"/>
        <scheme val="minor"/>
      </rPr>
      <t xml:space="preserve"> for each precinct for public inspection, to transmit electronic copy to OSS and to post in a conspicuous place in county office - at least 46 days before the State Primary. </t>
    </r>
    <r>
      <rPr>
        <i/>
        <sz val="12"/>
        <rFont val="Calibri"/>
        <family val="2"/>
        <scheme val="minor"/>
      </rPr>
      <t>M.S. 204D.09, subd. 2</t>
    </r>
  </si>
  <si>
    <r>
      <t xml:space="preserve">County: </t>
    </r>
    <r>
      <rPr>
        <sz val="12"/>
        <rFont val="Calibri"/>
        <family val="2"/>
        <scheme val="minor"/>
      </rPr>
      <t xml:space="preserve">Last day for county to prepare a </t>
    </r>
    <r>
      <rPr>
        <b/>
        <i/>
        <u/>
        <sz val="12"/>
        <rFont val="Calibri"/>
        <family val="2"/>
        <scheme val="minor"/>
      </rPr>
      <t>State Primary</t>
    </r>
    <r>
      <rPr>
        <sz val="12"/>
        <rFont val="Calibri"/>
        <family val="2"/>
        <scheme val="minor"/>
      </rPr>
      <t xml:space="preserve"> </t>
    </r>
    <r>
      <rPr>
        <i/>
        <sz val="12"/>
        <rFont val="Calibri"/>
        <family val="2"/>
        <scheme val="minor"/>
      </rPr>
      <t>sample ballot</t>
    </r>
    <r>
      <rPr>
        <sz val="12"/>
        <rFont val="Calibri"/>
        <family val="2"/>
        <scheme val="minor"/>
      </rPr>
      <t xml:space="preserve"> for each precinct for public inspection, to transmit electronic copy to OSS and to post in a conspicuous place in county office - at least 46 days before the State Primary. </t>
    </r>
    <r>
      <rPr>
        <i/>
        <sz val="12"/>
        <rFont val="Calibri"/>
        <family val="2"/>
        <scheme val="minor"/>
      </rPr>
      <t>M.S. 204D.09, subd. 2</t>
    </r>
  </si>
  <si>
    <r>
      <t xml:space="preserve">City with a Primary: </t>
    </r>
    <r>
      <rPr>
        <sz val="12"/>
        <rFont val="Calibri"/>
        <family val="2"/>
        <scheme val="minor"/>
      </rPr>
      <t xml:space="preserve">Last day for county to prepare a </t>
    </r>
    <r>
      <rPr>
        <b/>
        <i/>
        <u/>
        <sz val="12"/>
        <rFont val="Calibri"/>
        <family val="2"/>
        <scheme val="minor"/>
      </rPr>
      <t>State Primary</t>
    </r>
    <r>
      <rPr>
        <sz val="12"/>
        <rFont val="Calibri"/>
        <family val="2"/>
        <scheme val="minor"/>
      </rPr>
      <t xml:space="preserve"> </t>
    </r>
    <r>
      <rPr>
        <i/>
        <sz val="12"/>
        <rFont val="Calibri"/>
        <family val="2"/>
        <scheme val="minor"/>
      </rPr>
      <t>sample ballot</t>
    </r>
    <r>
      <rPr>
        <sz val="12"/>
        <rFont val="Calibri"/>
        <family val="2"/>
        <scheme val="minor"/>
      </rPr>
      <t xml:space="preserve"> for each precinct for public inspection, to transmit electronic copy to OSS and to post in a conspicuous place in county office - at least 46 days before the State Primary. </t>
    </r>
    <r>
      <rPr>
        <i/>
        <sz val="12"/>
        <rFont val="Calibri"/>
        <family val="2"/>
        <scheme val="minor"/>
      </rPr>
      <t>M.S. 204D.09, subd. 2</t>
    </r>
  </si>
  <si>
    <r>
      <t xml:space="preserve">City without a Primary: </t>
    </r>
    <r>
      <rPr>
        <sz val="12"/>
        <rFont val="Calibri"/>
        <family val="2"/>
        <scheme val="minor"/>
      </rPr>
      <t xml:space="preserve">Last day for county to prepare a </t>
    </r>
    <r>
      <rPr>
        <b/>
        <i/>
        <u/>
        <sz val="12"/>
        <rFont val="Calibri"/>
        <family val="2"/>
        <scheme val="minor"/>
      </rPr>
      <t>State Primary</t>
    </r>
    <r>
      <rPr>
        <sz val="12"/>
        <rFont val="Calibri"/>
        <family val="2"/>
        <scheme val="minor"/>
      </rPr>
      <t xml:space="preserve"> </t>
    </r>
    <r>
      <rPr>
        <i/>
        <sz val="12"/>
        <rFont val="Calibri"/>
        <family val="2"/>
        <scheme val="minor"/>
      </rPr>
      <t>sample ballot</t>
    </r>
    <r>
      <rPr>
        <sz val="12"/>
        <rFont val="Calibri"/>
        <family val="2"/>
        <scheme val="minor"/>
      </rPr>
      <t xml:space="preserve"> for each precinct for public inspection, to transmit electronic copy to OSS and to post in a conspicuous place in county office - at least 46 days before the State Primary. </t>
    </r>
    <r>
      <rPr>
        <i/>
        <sz val="12"/>
        <rFont val="Calibri"/>
        <family val="2"/>
        <scheme val="minor"/>
      </rPr>
      <t>M.S. 204D.09, subd. 2</t>
    </r>
  </si>
  <si>
    <r>
      <t xml:space="preserve">Town with March Elections: </t>
    </r>
    <r>
      <rPr>
        <sz val="12"/>
        <rFont val="Calibri"/>
        <family val="2"/>
        <scheme val="minor"/>
      </rPr>
      <t xml:space="preserve">Last day for county to prepare a </t>
    </r>
    <r>
      <rPr>
        <b/>
        <i/>
        <u/>
        <sz val="12"/>
        <rFont val="Calibri"/>
        <family val="2"/>
        <scheme val="minor"/>
      </rPr>
      <t>State Primary</t>
    </r>
    <r>
      <rPr>
        <sz val="12"/>
        <rFont val="Calibri"/>
        <family val="2"/>
        <scheme val="minor"/>
      </rPr>
      <t xml:space="preserve"> </t>
    </r>
    <r>
      <rPr>
        <i/>
        <sz val="12"/>
        <rFont val="Calibri"/>
        <family val="2"/>
        <scheme val="minor"/>
      </rPr>
      <t>sample ballot</t>
    </r>
    <r>
      <rPr>
        <sz val="12"/>
        <rFont val="Calibri"/>
        <family val="2"/>
        <scheme val="minor"/>
      </rPr>
      <t xml:space="preserve"> for each precinct for public inspection, to transmit electronic copy to OSS and to post in a conspicuous place in county office - at least 46 days before the State Primary. </t>
    </r>
    <r>
      <rPr>
        <i/>
        <sz val="12"/>
        <rFont val="Calibri"/>
        <family val="2"/>
        <scheme val="minor"/>
      </rPr>
      <t>M.S. 204D.09, subd. 2</t>
    </r>
  </si>
  <si>
    <r>
      <t xml:space="preserve">Town with November Elections: </t>
    </r>
    <r>
      <rPr>
        <sz val="12"/>
        <rFont val="Calibri"/>
        <family val="2"/>
        <scheme val="minor"/>
      </rPr>
      <t xml:space="preserve">Last day for county to prepare a </t>
    </r>
    <r>
      <rPr>
        <b/>
        <i/>
        <u/>
        <sz val="12"/>
        <rFont val="Calibri"/>
        <family val="2"/>
        <scheme val="minor"/>
      </rPr>
      <t>State Primary</t>
    </r>
    <r>
      <rPr>
        <sz val="12"/>
        <rFont val="Calibri"/>
        <family val="2"/>
        <scheme val="minor"/>
      </rPr>
      <t xml:space="preserve"> </t>
    </r>
    <r>
      <rPr>
        <i/>
        <sz val="12"/>
        <rFont val="Calibri"/>
        <family val="2"/>
        <scheme val="minor"/>
      </rPr>
      <t>sample ballot</t>
    </r>
    <r>
      <rPr>
        <sz val="12"/>
        <rFont val="Calibri"/>
        <family val="2"/>
        <scheme val="minor"/>
      </rPr>
      <t xml:space="preserve"> for each precinct for public inspection, to transmit electronic copy to OSS and to post in a conspicuous place in county office - at least 46 days before the State Primary. </t>
    </r>
    <r>
      <rPr>
        <i/>
        <sz val="12"/>
        <rFont val="Calibri"/>
        <family val="2"/>
        <scheme val="minor"/>
      </rPr>
      <t>M.S. 204D.09, subd. 2</t>
    </r>
  </si>
  <si>
    <r>
      <t xml:space="preserve">School District with a Primary: </t>
    </r>
    <r>
      <rPr>
        <sz val="12"/>
        <rFont val="Calibri"/>
        <family val="2"/>
        <scheme val="minor"/>
      </rPr>
      <t xml:space="preserve">Last day for county to prepare a </t>
    </r>
    <r>
      <rPr>
        <b/>
        <i/>
        <u/>
        <sz val="12"/>
        <rFont val="Calibri"/>
        <family val="2"/>
        <scheme val="minor"/>
      </rPr>
      <t>State Primary</t>
    </r>
    <r>
      <rPr>
        <sz val="12"/>
        <rFont val="Calibri"/>
        <family val="2"/>
        <scheme val="minor"/>
      </rPr>
      <t xml:space="preserve"> </t>
    </r>
    <r>
      <rPr>
        <i/>
        <sz val="12"/>
        <rFont val="Calibri"/>
        <family val="2"/>
        <scheme val="minor"/>
      </rPr>
      <t>sample ballot</t>
    </r>
    <r>
      <rPr>
        <sz val="12"/>
        <rFont val="Calibri"/>
        <family val="2"/>
        <scheme val="minor"/>
      </rPr>
      <t xml:space="preserve"> for each precinct for public inspection, to transmit electronic copy to OSS and to post in a conspicuous place in county office - at least 46 days before the State Primary. </t>
    </r>
    <r>
      <rPr>
        <i/>
        <sz val="12"/>
        <rFont val="Calibri"/>
        <family val="2"/>
        <scheme val="minor"/>
      </rPr>
      <t>M.S. 204D.09, subd. 2</t>
    </r>
  </si>
  <si>
    <r>
      <t xml:space="preserve">School District without a Primary: </t>
    </r>
    <r>
      <rPr>
        <sz val="12"/>
        <rFont val="Calibri"/>
        <family val="2"/>
        <scheme val="minor"/>
      </rPr>
      <t xml:space="preserve">Last day for county to prepare a </t>
    </r>
    <r>
      <rPr>
        <b/>
        <i/>
        <u/>
        <sz val="12"/>
        <rFont val="Calibri"/>
        <family val="2"/>
        <scheme val="minor"/>
      </rPr>
      <t>State Primary</t>
    </r>
    <r>
      <rPr>
        <sz val="12"/>
        <rFont val="Calibri"/>
        <family val="2"/>
        <scheme val="minor"/>
      </rPr>
      <t xml:space="preserve"> </t>
    </r>
    <r>
      <rPr>
        <i/>
        <sz val="12"/>
        <rFont val="Calibri"/>
        <family val="2"/>
        <scheme val="minor"/>
      </rPr>
      <t>sample ballot</t>
    </r>
    <r>
      <rPr>
        <sz val="12"/>
        <rFont val="Calibri"/>
        <family val="2"/>
        <scheme val="minor"/>
      </rPr>
      <t xml:space="preserve"> for each precinct for public inspection, to transmit electronic copy to OSS and to post in a conspicuous place in county office - at least 46 days before the State Primary. </t>
    </r>
    <r>
      <rPr>
        <i/>
        <sz val="12"/>
        <rFont val="Calibri"/>
        <family val="2"/>
        <scheme val="minor"/>
      </rPr>
      <t>M.S. 204D.09, subd. 2</t>
    </r>
  </si>
  <si>
    <t>204D.16</t>
  </si>
  <si>
    <r>
      <t xml:space="preserve">OSS: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</si>
  <si>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Political Parties: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</si>
  <si>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County: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</si>
  <si>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SWCD: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</si>
  <si>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City with a Primary: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</si>
  <si>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City without a Primary: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</si>
  <si>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Town with March Elections: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</si>
  <si>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Town with November Elections: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</si>
  <si>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Hospital District: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</si>
  <si>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School District with a Primary: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</si>
  <si>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r>
      <t xml:space="preserve">School District without a Primary: </t>
    </r>
    <r>
      <rPr>
        <sz val="12"/>
        <rFont val="Calibri"/>
        <family val="2"/>
        <scheme val="minor"/>
      </rPr>
      <t xml:space="preserve">Time period for county to </t>
    </r>
    <r>
      <rPr>
        <i/>
        <sz val="12"/>
        <rFont val="Calibri"/>
        <family val="2"/>
        <scheme val="minor"/>
      </rPr>
      <t>publish</t>
    </r>
    <r>
      <rPr>
        <sz val="12"/>
        <rFont val="Calibri"/>
        <family val="2"/>
        <scheme val="minor"/>
      </rPr>
      <t xml:space="preserv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 No earlier than 15 days &amp; no later than 2 days before the State General. </t>
    </r>
    <r>
      <rPr>
        <i/>
        <sz val="12"/>
        <rFont val="Calibri"/>
        <family val="2"/>
        <scheme val="minor"/>
      </rPr>
      <t>M.S. 204D.16</t>
    </r>
  </si>
  <si>
    <t>204D.16; 8250.0200</t>
  </si>
  <si>
    <r>
      <t xml:space="preserve">Hospital District: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</si>
  <si>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School District without a Primary: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</si>
  <si>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School District with a Primary: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</si>
  <si>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Town with November Elections: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</si>
  <si>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Town with March Elections: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</si>
  <si>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City without a Primary: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</si>
  <si>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City with a Primary: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</si>
  <si>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SWCD: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</si>
  <si>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County: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</si>
  <si>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Political Parties: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</si>
  <si>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r>
      <t xml:space="preserve">OSS: </t>
    </r>
    <r>
      <rPr>
        <sz val="12"/>
        <rFont val="Calibri"/>
        <family val="2"/>
        <scheme val="minor"/>
      </rPr>
      <t xml:space="preserve">Last day for county to </t>
    </r>
    <r>
      <rPr>
        <i/>
        <sz val="12"/>
        <rFont val="Calibri"/>
        <family val="2"/>
        <scheme val="minor"/>
      </rPr>
      <t>post</t>
    </r>
    <r>
      <rPr>
        <sz val="12"/>
        <rFont val="Calibri"/>
        <family val="2"/>
        <scheme val="minor"/>
      </rPr>
      <t xml:space="preserve"> &amp; available for public inspection the precinct </t>
    </r>
    <r>
      <rPr>
        <b/>
        <i/>
        <u/>
        <sz val="12"/>
        <rFont val="Calibri"/>
        <family val="2"/>
        <scheme val="minor"/>
      </rPr>
      <t>State General</t>
    </r>
    <r>
      <rPr>
        <sz val="12"/>
        <rFont val="Calibri"/>
        <family val="2"/>
        <scheme val="minor"/>
      </rPr>
      <t xml:space="preserve"> </t>
    </r>
    <r>
      <rPr>
        <i/>
        <sz val="12"/>
        <rFont val="Calibri"/>
        <family val="2"/>
        <scheme val="minor"/>
      </rPr>
      <t>sample</t>
    </r>
    <r>
      <rPr>
        <sz val="12"/>
        <rFont val="Calibri"/>
        <family val="2"/>
        <scheme val="minor"/>
      </rPr>
      <t xml:space="preserve"> ballots. Last day to send to </t>
    </r>
    <r>
      <rPr>
        <u/>
        <sz val="12"/>
        <rFont val="Calibri"/>
        <family val="2"/>
        <scheme val="minor"/>
      </rPr>
      <t>OSS</t>
    </r>
    <r>
      <rPr>
        <sz val="12"/>
        <rFont val="Calibri"/>
        <family val="2"/>
        <scheme val="minor"/>
      </rPr>
      <t xml:space="preserve"> electronic copy of all precinct </t>
    </r>
    <r>
      <rPr>
        <i/>
        <sz val="12"/>
        <rFont val="Calibri"/>
        <family val="2"/>
        <scheme val="minor"/>
      </rPr>
      <t>sample</t>
    </r>
    <r>
      <rPr>
        <sz val="12"/>
        <rFont val="Calibri"/>
        <family val="2"/>
        <scheme val="minor"/>
      </rPr>
      <t xml:space="preserve"> ballots - at least 46 days before the State General election.</t>
    </r>
    <r>
      <rPr>
        <i/>
        <sz val="12"/>
        <rFont val="Calibri"/>
        <family val="2"/>
        <scheme val="minor"/>
      </rPr>
      <t xml:space="preserve"> M.S. 204D.16; M.R. 8250.0200</t>
    </r>
  </si>
  <si>
    <t>205A.07, subd. 2</t>
  </si>
  <si>
    <r>
      <t xml:space="preserve">Jurisdiction with February Uniform Election Day Special Election: </t>
    </r>
    <r>
      <rPr>
        <sz val="12"/>
        <rFont val="Calibri"/>
        <family val="2"/>
        <scheme val="minor"/>
      </rPr>
      <t xml:space="preserve">Last day for </t>
    </r>
    <r>
      <rPr>
        <u/>
        <sz val="12"/>
        <rFont val="Calibri"/>
        <family val="2"/>
        <scheme val="minor"/>
      </rPr>
      <t>school district</t>
    </r>
    <r>
      <rPr>
        <sz val="12"/>
        <rFont val="Calibri"/>
        <family val="2"/>
        <scheme val="minor"/>
      </rPr>
      <t xml:space="preserve"> to </t>
    </r>
    <r>
      <rPr>
        <i/>
        <sz val="12"/>
        <rFont val="Calibri"/>
        <family val="2"/>
        <scheme val="minor"/>
      </rPr>
      <t>post</t>
    </r>
    <r>
      <rPr>
        <sz val="12"/>
        <rFont val="Calibri"/>
        <family val="2"/>
        <scheme val="minor"/>
      </rPr>
      <t xml:space="preserve"> </t>
    </r>
    <r>
      <rPr>
        <b/>
        <i/>
        <u/>
        <sz val="12"/>
        <rFont val="Calibri"/>
        <family val="2"/>
        <scheme val="minor"/>
      </rPr>
      <t>February Uniform Election Date</t>
    </r>
    <r>
      <rPr>
        <sz val="12"/>
        <rFont val="Calibri"/>
        <family val="2"/>
        <scheme val="minor"/>
      </rPr>
      <t xml:space="preserve"> special election </t>
    </r>
    <r>
      <rPr>
        <i/>
        <sz val="12"/>
        <rFont val="Calibri"/>
        <family val="2"/>
        <scheme val="minor"/>
      </rPr>
      <t>sample ballot</t>
    </r>
    <r>
      <rPr>
        <sz val="12"/>
        <rFont val="Calibri"/>
        <family val="2"/>
        <scheme val="minor"/>
      </rPr>
      <t xml:space="preserve"> in administrative offices. Post in each polling place on election day too - at least 4 days before election. </t>
    </r>
    <r>
      <rPr>
        <i/>
        <sz val="12"/>
        <rFont val="Calibri"/>
        <family val="2"/>
        <scheme val="minor"/>
      </rPr>
      <t>M.S. 205A.07, subd. 2</t>
    </r>
  </si>
  <si>
    <r>
      <t xml:space="preserve">Jurisdiction with April Uniform Election Day Special Election: </t>
    </r>
    <r>
      <rPr>
        <sz val="12"/>
        <rFont val="Calibri"/>
        <family val="2"/>
        <scheme val="minor"/>
      </rPr>
      <t xml:space="preserve">Last day for </t>
    </r>
    <r>
      <rPr>
        <u/>
        <sz val="12"/>
        <rFont val="Calibri"/>
        <family val="2"/>
        <scheme val="minor"/>
      </rPr>
      <t>school district</t>
    </r>
    <r>
      <rPr>
        <sz val="12"/>
        <rFont val="Calibri"/>
        <family val="2"/>
        <scheme val="minor"/>
      </rPr>
      <t xml:space="preserve"> to </t>
    </r>
    <r>
      <rPr>
        <i/>
        <sz val="12"/>
        <rFont val="Calibri"/>
        <family val="2"/>
        <scheme val="minor"/>
      </rPr>
      <t>post</t>
    </r>
    <r>
      <rPr>
        <sz val="12"/>
        <rFont val="Calibri"/>
        <family val="2"/>
        <scheme val="minor"/>
      </rPr>
      <t xml:space="preserve"> </t>
    </r>
    <r>
      <rPr>
        <b/>
        <i/>
        <u/>
        <sz val="12"/>
        <rFont val="Calibri"/>
        <family val="2"/>
        <scheme val="minor"/>
      </rPr>
      <t>April Uniform Election Date</t>
    </r>
    <r>
      <rPr>
        <sz val="12"/>
        <rFont val="Calibri"/>
        <family val="2"/>
        <scheme val="minor"/>
      </rPr>
      <t xml:space="preserve"> special election </t>
    </r>
    <r>
      <rPr>
        <i/>
        <sz val="12"/>
        <rFont val="Calibri"/>
        <family val="2"/>
        <scheme val="minor"/>
      </rPr>
      <t>sample ballot</t>
    </r>
    <r>
      <rPr>
        <sz val="12"/>
        <rFont val="Calibri"/>
        <family val="2"/>
        <scheme val="minor"/>
      </rPr>
      <t xml:space="preserve"> in administrative offices. Post in each polling place on election day too - at least 4 days before election. </t>
    </r>
    <r>
      <rPr>
        <i/>
        <sz val="12"/>
        <rFont val="Calibri"/>
        <family val="2"/>
        <scheme val="minor"/>
      </rPr>
      <t>M.S. 205A.07, subd. 2</t>
    </r>
  </si>
  <si>
    <r>
      <t xml:space="preserve">Jurisdiction with May Uniform Election Day Special Election: </t>
    </r>
    <r>
      <rPr>
        <sz val="12"/>
        <rFont val="Calibri"/>
        <family val="2"/>
        <scheme val="minor"/>
      </rPr>
      <t xml:space="preserve">Last day for </t>
    </r>
    <r>
      <rPr>
        <u/>
        <sz val="12"/>
        <rFont val="Calibri"/>
        <family val="2"/>
        <scheme val="minor"/>
      </rPr>
      <t>school district</t>
    </r>
    <r>
      <rPr>
        <sz val="12"/>
        <rFont val="Calibri"/>
        <family val="2"/>
        <scheme val="minor"/>
      </rPr>
      <t xml:space="preserve"> to </t>
    </r>
    <r>
      <rPr>
        <i/>
        <sz val="12"/>
        <rFont val="Calibri"/>
        <family val="2"/>
        <scheme val="minor"/>
      </rPr>
      <t>post</t>
    </r>
    <r>
      <rPr>
        <sz val="12"/>
        <rFont val="Calibri"/>
        <family val="2"/>
        <scheme val="minor"/>
      </rPr>
      <t xml:space="preserve"> </t>
    </r>
    <r>
      <rPr>
        <b/>
        <i/>
        <u/>
        <sz val="12"/>
        <rFont val="Calibri"/>
        <family val="2"/>
        <scheme val="minor"/>
      </rPr>
      <t>May Uniform Election Date</t>
    </r>
    <r>
      <rPr>
        <sz val="12"/>
        <rFont val="Calibri"/>
        <family val="2"/>
        <scheme val="minor"/>
      </rPr>
      <t xml:space="preserve"> special election </t>
    </r>
    <r>
      <rPr>
        <i/>
        <sz val="12"/>
        <rFont val="Calibri"/>
        <family val="2"/>
        <scheme val="minor"/>
      </rPr>
      <t>sample ballot</t>
    </r>
    <r>
      <rPr>
        <sz val="12"/>
        <rFont val="Calibri"/>
        <family val="2"/>
        <scheme val="minor"/>
      </rPr>
      <t xml:space="preserve"> in administrative offices. Post in each polling place on election day too - at least 4 days before election. </t>
    </r>
    <r>
      <rPr>
        <i/>
        <sz val="12"/>
        <rFont val="Calibri"/>
        <family val="2"/>
        <scheme val="minor"/>
      </rPr>
      <t>M.S. 205A.07, subd. 2</t>
    </r>
  </si>
  <si>
    <r>
      <t xml:space="preserve">Jurisdiction with May Uniform Election Day Special Election: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u/>
        <sz val="12"/>
        <rFont val="Calibri"/>
        <family val="2"/>
        <scheme val="minor"/>
      </rPr>
      <t>their</t>
    </r>
    <r>
      <rPr>
        <sz val="12"/>
        <rFont val="Calibri"/>
        <family val="2"/>
        <scheme val="minor"/>
      </rPr>
      <t xml:space="preserve"> elections, last day to provide notice (post) of mail balloting and the special mail procedure for </t>
    </r>
    <r>
      <rPr>
        <b/>
        <i/>
        <u/>
        <sz val="12"/>
        <rFont val="Calibri"/>
        <family val="2"/>
        <scheme val="minor"/>
      </rPr>
      <t>May Uniform Election Date</t>
    </r>
    <r>
      <rPr>
        <sz val="12"/>
        <rFont val="Calibri"/>
        <family val="2"/>
        <scheme val="minor"/>
      </rPr>
      <t xml:space="preserve"> special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</si>
  <si>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OSS: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</si>
  <si>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County: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</si>
  <si>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SWCD: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</si>
  <si>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City with a Primary: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</si>
  <si>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City without a Primary: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</si>
  <si>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Town with March Elections: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</si>
  <si>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Town with November Elections: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</si>
  <si>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Hospital District: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</si>
  <si>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School District with a Primary: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</si>
  <si>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School District without a Primary: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State General</t>
    </r>
    <r>
      <rPr>
        <sz val="12"/>
        <rFont val="Calibri"/>
        <family val="2"/>
        <scheme val="minor"/>
      </rPr>
      <t xml:space="preserve"> 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</si>
  <si>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Jurisdiction with February Uniform Election Day Special Election:</t>
    </r>
    <r>
      <rPr>
        <sz val="12"/>
        <rFont val="Calibri"/>
        <family val="2"/>
        <scheme val="minor"/>
      </rPr>
      <t xml:space="preserve"> Period of time to do public accuracy test of </t>
    </r>
    <r>
      <rPr>
        <b/>
        <i/>
        <u/>
        <sz val="12"/>
        <rFont val="Calibri"/>
        <family val="2"/>
        <scheme val="minor"/>
      </rPr>
      <t>February Uniform Election Date</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</si>
  <si>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OSS:</t>
    </r>
    <r>
      <rPr>
        <sz val="12"/>
        <rFont val="Calibri"/>
        <family val="2"/>
        <scheme val="minor"/>
      </rPr>
      <t xml:space="preserve"> Period of time to do public accuracy test of </t>
    </r>
    <r>
      <rPr>
        <b/>
        <i/>
        <u/>
        <sz val="12"/>
        <rFont val="Calibri"/>
        <family val="2"/>
        <scheme val="minor"/>
      </rPr>
      <t>March Town</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</si>
  <si>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County:</t>
    </r>
    <r>
      <rPr>
        <sz val="12"/>
        <rFont val="Calibri"/>
        <family val="2"/>
        <scheme val="minor"/>
      </rPr>
      <t xml:space="preserve"> Period of time to do public accuracy test of </t>
    </r>
    <r>
      <rPr>
        <b/>
        <i/>
        <u/>
        <sz val="12"/>
        <rFont val="Calibri"/>
        <family val="2"/>
        <scheme val="minor"/>
      </rPr>
      <t>March Town</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</si>
  <si>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Town with March Elections:</t>
    </r>
    <r>
      <rPr>
        <sz val="12"/>
        <rFont val="Calibri"/>
        <family val="2"/>
        <scheme val="minor"/>
      </rPr>
      <t xml:space="preserve"> Period of time to do public accuracy test of </t>
    </r>
    <r>
      <rPr>
        <b/>
        <i/>
        <u/>
        <sz val="12"/>
        <rFont val="Calibri"/>
        <family val="2"/>
        <scheme val="minor"/>
      </rPr>
      <t>March Town</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</si>
  <si>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Jurisdiction with April Uniform Election Day Special Election:</t>
    </r>
    <r>
      <rPr>
        <sz val="12"/>
        <rFont val="Calibri"/>
        <family val="2"/>
        <scheme val="minor"/>
      </rPr>
      <t xml:space="preserve"> Period of time to do public accuracy test of </t>
    </r>
    <r>
      <rPr>
        <b/>
        <i/>
        <u/>
        <sz val="12"/>
        <rFont val="Calibri"/>
        <family val="2"/>
        <scheme val="minor"/>
      </rPr>
      <t>April Uniform Election Date</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</si>
  <si>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Jurisdiction with May Uniform Election Day Special Election:</t>
    </r>
    <r>
      <rPr>
        <sz val="12"/>
        <rFont val="Calibri"/>
        <family val="2"/>
        <scheme val="minor"/>
      </rPr>
      <t xml:space="preserve"> Period of time to do public accuracy test of </t>
    </r>
    <r>
      <rPr>
        <b/>
        <i/>
        <u/>
        <sz val="12"/>
        <rFont val="Calibri"/>
        <family val="2"/>
        <scheme val="minor"/>
      </rPr>
      <t>May Uniform Election Date</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</si>
  <si>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OSS:</t>
    </r>
    <r>
      <rPr>
        <sz val="12"/>
        <rFont val="Calibri"/>
        <family val="2"/>
        <scheme val="minor"/>
      </rPr>
      <t xml:space="preserve"> Period of time to do public accuracy test of </t>
    </r>
    <r>
      <rPr>
        <b/>
        <i/>
        <u/>
        <sz val="12"/>
        <rFont val="Calibri"/>
        <family val="2"/>
        <scheme val="minor"/>
      </rPr>
      <t>State Primary</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</si>
  <si>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County:</t>
    </r>
    <r>
      <rPr>
        <sz val="12"/>
        <rFont val="Calibri"/>
        <family val="2"/>
        <scheme val="minor"/>
      </rPr>
      <t xml:space="preserve"> Period of time to do public accuracy test of </t>
    </r>
    <r>
      <rPr>
        <b/>
        <i/>
        <u/>
        <sz val="12"/>
        <rFont val="Calibri"/>
        <family val="2"/>
        <scheme val="minor"/>
      </rPr>
      <t>State Primary</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</si>
  <si>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Political Parties:</t>
    </r>
    <r>
      <rPr>
        <sz val="12"/>
        <rFont val="Calibri"/>
        <family val="2"/>
        <scheme val="minor"/>
      </rPr>
      <t xml:space="preserve"> Period of time to do public accuracy test of </t>
    </r>
    <r>
      <rPr>
        <b/>
        <i/>
        <u/>
        <sz val="12"/>
        <rFont val="Calibri"/>
        <family val="2"/>
        <scheme val="minor"/>
      </rPr>
      <t>State Primary</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</si>
  <si>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City with a Primary:</t>
    </r>
    <r>
      <rPr>
        <sz val="12"/>
        <rFont val="Calibri"/>
        <family val="2"/>
        <scheme val="minor"/>
      </rPr>
      <t xml:space="preserve"> Period of time to do public accuracy test of </t>
    </r>
    <r>
      <rPr>
        <b/>
        <i/>
        <u/>
        <sz val="12"/>
        <rFont val="Calibri"/>
        <family val="2"/>
        <scheme val="minor"/>
      </rPr>
      <t>State Primary</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</si>
  <si>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City without a Primary:</t>
    </r>
    <r>
      <rPr>
        <sz val="12"/>
        <rFont val="Calibri"/>
        <family val="2"/>
        <scheme val="minor"/>
      </rPr>
      <t xml:space="preserve"> Period of time to do public accuracy test of </t>
    </r>
    <r>
      <rPr>
        <b/>
        <i/>
        <u/>
        <sz val="12"/>
        <rFont val="Calibri"/>
        <family val="2"/>
        <scheme val="minor"/>
      </rPr>
      <t>State Primary</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</si>
  <si>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Town with March Elections:</t>
    </r>
    <r>
      <rPr>
        <sz val="12"/>
        <rFont val="Calibri"/>
        <family val="2"/>
        <scheme val="minor"/>
      </rPr>
      <t xml:space="preserve"> Period of time to do public accuracy test of </t>
    </r>
    <r>
      <rPr>
        <b/>
        <i/>
        <u/>
        <sz val="12"/>
        <rFont val="Calibri"/>
        <family val="2"/>
        <scheme val="minor"/>
      </rPr>
      <t>State Primary</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</si>
  <si>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Town with November Elections:</t>
    </r>
    <r>
      <rPr>
        <sz val="12"/>
        <rFont val="Calibri"/>
        <family val="2"/>
        <scheme val="minor"/>
      </rPr>
      <t xml:space="preserve"> Period of time to do public accuracy test of </t>
    </r>
    <r>
      <rPr>
        <b/>
        <i/>
        <u/>
        <sz val="12"/>
        <rFont val="Calibri"/>
        <family val="2"/>
        <scheme val="minor"/>
      </rPr>
      <t>State Primary</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</si>
  <si>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School District with a Primary:</t>
    </r>
    <r>
      <rPr>
        <sz val="12"/>
        <rFont val="Calibri"/>
        <family val="2"/>
        <scheme val="minor"/>
      </rPr>
      <t xml:space="preserve"> Period of time to do public accuracy test of </t>
    </r>
    <r>
      <rPr>
        <b/>
        <i/>
        <u/>
        <sz val="12"/>
        <rFont val="Calibri"/>
        <family val="2"/>
        <scheme val="minor"/>
      </rPr>
      <t>State Primary</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</si>
  <si>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OSS:</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</si>
  <si>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Political Parties:</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</si>
  <si>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County:</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</si>
  <si>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SWCD:</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</si>
  <si>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City with a Primary:</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</si>
  <si>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 xml:space="preserve">City without a Primary: </t>
    </r>
    <r>
      <rPr>
        <sz val="12"/>
        <rFont val="Calibri"/>
        <family val="2"/>
        <scheme val="minor"/>
      </rPr>
      <t xml:space="preserve">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</si>
  <si>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Town with March Elections:</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</si>
  <si>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Town with November Elections:</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</si>
  <si>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Hospital District:</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</si>
  <si>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School District with a Primary:</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</si>
  <si>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School District without a Primary:</t>
    </r>
    <r>
      <rPr>
        <sz val="12"/>
        <rFont val="Calibri"/>
        <family val="2"/>
        <scheme val="minor"/>
      </rPr>
      <t xml:space="preserve"> Period of time to do public accuracy test of </t>
    </r>
    <r>
      <rPr>
        <b/>
        <i/>
        <u/>
        <sz val="12"/>
        <rFont val="Calibri"/>
        <family val="2"/>
        <scheme val="minor"/>
      </rPr>
      <t>State General</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</si>
  <si>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 xml:space="preserve">OSS: </t>
    </r>
    <r>
      <rPr>
        <sz val="12"/>
        <rFont val="Calibri"/>
        <family val="2"/>
        <scheme val="minor"/>
      </rPr>
      <t xml:space="preserve">Period of time to do public accuracy test of </t>
    </r>
    <r>
      <rPr>
        <b/>
        <i/>
        <u/>
        <sz val="12"/>
        <rFont val="Calibri"/>
        <family val="2"/>
        <scheme val="minor"/>
      </rPr>
      <t>March Town</t>
    </r>
    <r>
      <rPr>
        <sz val="12"/>
        <rFont val="Calibri"/>
        <family val="2"/>
        <scheme val="minor"/>
      </rPr>
      <t xml:space="preserve"> voting equipment including assistive voting devices – within 14 days of election. Publish </t>
    </r>
    <r>
      <rPr>
        <u/>
        <sz val="12"/>
        <rFont val="Calibri"/>
        <family val="2"/>
        <scheme val="minor"/>
      </rPr>
      <t>notice</t>
    </r>
    <r>
      <rPr>
        <sz val="12"/>
        <rFont val="Calibri"/>
        <family val="2"/>
        <scheme val="minor"/>
      </rPr>
      <t xml:space="preserve"> at least two days before test. </t>
    </r>
    <r>
      <rPr>
        <i/>
        <sz val="12"/>
        <rFont val="Calibri"/>
        <family val="2"/>
        <scheme val="minor"/>
      </rPr>
      <t>M.S. 206.83</t>
    </r>
  </si>
  <si>
    <r>
      <t xml:space="preserve">County: </t>
    </r>
    <r>
      <rPr>
        <sz val="12"/>
        <rFont val="Calibri"/>
        <family val="2"/>
        <scheme val="minor"/>
      </rPr>
      <t xml:space="preserve">Period of time to do public accuracy test of </t>
    </r>
    <r>
      <rPr>
        <b/>
        <i/>
        <u/>
        <sz val="12"/>
        <rFont val="Calibri"/>
        <family val="2"/>
        <scheme val="minor"/>
      </rPr>
      <t>March Town</t>
    </r>
    <r>
      <rPr>
        <sz val="12"/>
        <rFont val="Calibri"/>
        <family val="2"/>
        <scheme val="minor"/>
      </rPr>
      <t xml:space="preserve"> voting equipment including assistive voting devices – within 14 days of election. Publish </t>
    </r>
    <r>
      <rPr>
        <u/>
        <sz val="12"/>
        <rFont val="Calibri"/>
        <family val="2"/>
        <scheme val="minor"/>
      </rPr>
      <t>notice</t>
    </r>
    <r>
      <rPr>
        <sz val="12"/>
        <rFont val="Calibri"/>
        <family val="2"/>
        <scheme val="minor"/>
      </rPr>
      <t xml:space="preserve"> at least two days before test. </t>
    </r>
    <r>
      <rPr>
        <i/>
        <sz val="12"/>
        <rFont val="Calibri"/>
        <family val="2"/>
        <scheme val="minor"/>
      </rPr>
      <t>M.S. 206.83</t>
    </r>
  </si>
  <si>
    <r>
      <t xml:space="preserve">Town with March Elections: </t>
    </r>
    <r>
      <rPr>
        <sz val="12"/>
        <rFont val="Calibri"/>
        <family val="2"/>
        <scheme val="minor"/>
      </rPr>
      <t xml:space="preserve">Period of time to do public accuracy test of </t>
    </r>
    <r>
      <rPr>
        <b/>
        <i/>
        <u/>
        <sz val="12"/>
        <rFont val="Calibri"/>
        <family val="2"/>
        <scheme val="minor"/>
      </rPr>
      <t>March Town</t>
    </r>
    <r>
      <rPr>
        <sz val="12"/>
        <rFont val="Calibri"/>
        <family val="2"/>
        <scheme val="minor"/>
      </rPr>
      <t xml:space="preserve"> voting equipment including assistive voting devices – within 14 days of election. Publish </t>
    </r>
    <r>
      <rPr>
        <u/>
        <sz val="12"/>
        <rFont val="Calibri"/>
        <family val="2"/>
        <scheme val="minor"/>
      </rPr>
      <t>notice</t>
    </r>
    <r>
      <rPr>
        <sz val="12"/>
        <rFont val="Calibri"/>
        <family val="2"/>
        <scheme val="minor"/>
      </rPr>
      <t xml:space="preserve"> at least two days before test. </t>
    </r>
    <r>
      <rPr>
        <i/>
        <sz val="12"/>
        <rFont val="Calibri"/>
        <family val="2"/>
        <scheme val="minor"/>
      </rPr>
      <t>M.S. 206.83</t>
    </r>
  </si>
  <si>
    <r>
      <t>Town with March Elections:</t>
    </r>
    <r>
      <rPr>
        <sz val="12"/>
        <rFont val="Calibri"/>
        <family val="2"/>
        <scheme val="minor"/>
      </rPr>
      <t xml:space="preserve"> Last day to post notice of </t>
    </r>
    <r>
      <rPr>
        <b/>
        <i/>
        <u/>
        <sz val="12"/>
        <rFont val="Calibri"/>
        <family val="2"/>
        <scheme val="minor"/>
      </rPr>
      <t>March Town</t>
    </r>
    <r>
      <rPr>
        <sz val="12"/>
        <rFont val="Calibri"/>
        <family val="2"/>
        <scheme val="minor"/>
      </rPr>
      <t xml:space="preserve"> municipal election &amp; annual meeting, including bad weather alternate date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205.105; 205.16, subd. 1; 365.41, subd. 2; 373.50</t>
    </r>
  </si>
  <si>
    <r>
      <t>OSS:</t>
    </r>
    <r>
      <rPr>
        <sz val="12"/>
        <rFont val="Calibri"/>
        <family val="2"/>
        <scheme val="minor"/>
      </rPr>
      <t xml:space="preserve"> Last day to post notice of </t>
    </r>
    <r>
      <rPr>
        <b/>
        <i/>
        <u/>
        <sz val="12"/>
        <rFont val="Calibri"/>
        <family val="2"/>
        <scheme val="minor"/>
      </rPr>
      <t>March Town</t>
    </r>
    <r>
      <rPr>
        <sz val="12"/>
        <rFont val="Calibri"/>
        <family val="2"/>
        <scheme val="minor"/>
      </rPr>
      <t xml:space="preserve"> municipal election &amp; annual meeting, including bad weather alternate date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205.105; 205.16, subd. 1; 365.41, subd. 2; 373.50</t>
    </r>
  </si>
  <si>
    <r>
      <t>County:</t>
    </r>
    <r>
      <rPr>
        <sz val="12"/>
        <rFont val="Calibri"/>
        <family val="2"/>
        <scheme val="minor"/>
      </rPr>
      <t xml:space="preserve"> Last day to post notice of </t>
    </r>
    <r>
      <rPr>
        <b/>
        <i/>
        <u/>
        <sz val="12"/>
        <rFont val="Calibri"/>
        <family val="2"/>
        <scheme val="minor"/>
      </rPr>
      <t>March Town</t>
    </r>
    <r>
      <rPr>
        <sz val="12"/>
        <rFont val="Calibri"/>
        <family val="2"/>
        <scheme val="minor"/>
      </rPr>
      <t xml:space="preserve"> municipal election &amp; annual meeting, including bad weather alternate date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205.105; 205.16, subd. 1; 365.41, subd. 2; 373.50</t>
    </r>
  </si>
  <si>
    <r>
      <t>School District without a Primary:</t>
    </r>
    <r>
      <rPr>
        <sz val="12"/>
        <rFont val="Calibri"/>
        <family val="2"/>
        <scheme val="minor"/>
      </rPr>
      <t xml:space="preserve"> Period of time to do public accuracy test of </t>
    </r>
    <r>
      <rPr>
        <b/>
        <i/>
        <u/>
        <sz val="12"/>
        <rFont val="Calibri"/>
        <family val="2"/>
        <scheme val="minor"/>
      </rPr>
      <t>State Primary</t>
    </r>
    <r>
      <rPr>
        <sz val="12"/>
        <rFont val="Calibri"/>
        <family val="2"/>
        <scheme val="minor"/>
      </rPr>
      <t xml:space="preserve"> voting equipment to include tabulator and/or assistive voting devices – within 14 days of election. </t>
    </r>
    <r>
      <rPr>
        <b/>
        <sz val="12"/>
        <rFont val="Calibri"/>
        <family val="2"/>
        <scheme val="minor"/>
      </rPr>
      <t xml:space="preserve">Publish </t>
    </r>
    <r>
      <rPr>
        <b/>
        <u/>
        <sz val="12"/>
        <rFont val="Calibri"/>
        <family val="2"/>
        <scheme val="minor"/>
      </rPr>
      <t>notice</t>
    </r>
    <r>
      <rPr>
        <b/>
        <sz val="12"/>
        <rFont val="Calibri"/>
        <family val="2"/>
        <scheme val="minor"/>
      </rPr>
      <t xml:space="preserve"> at least two days </t>
    </r>
    <r>
      <rPr>
        <b/>
        <i/>
        <sz val="12"/>
        <rFont val="Calibri"/>
        <family val="2"/>
        <scheme val="minor"/>
      </rPr>
      <t xml:space="preserve">before </t>
    </r>
    <r>
      <rPr>
        <b/>
        <sz val="12"/>
        <rFont val="Calibri"/>
        <family val="2"/>
        <scheme val="minor"/>
      </rPr>
      <t>test.</t>
    </r>
    <r>
      <rPr>
        <sz val="12"/>
        <rFont val="Calibri"/>
        <family val="2"/>
        <scheme val="minor"/>
      </rPr>
      <t xml:space="preserve"> </t>
    </r>
    <r>
      <rPr>
        <i/>
        <sz val="12"/>
        <rFont val="Calibri"/>
        <family val="2"/>
        <scheme val="minor"/>
      </rPr>
      <t>M.S. 206.83</t>
    </r>
  </si>
  <si>
    <r>
      <t xml:space="preserve">School District without a Primary: </t>
    </r>
    <r>
      <rPr>
        <sz val="12"/>
        <rFont val="Calibri"/>
        <family val="2"/>
        <scheme val="minor"/>
      </rPr>
      <t xml:space="preserve">Last day to send an initial or </t>
    </r>
    <r>
      <rPr>
        <b/>
        <i/>
        <u/>
        <sz val="12"/>
        <rFont val="Calibri"/>
        <family val="2"/>
        <scheme val="minor"/>
      </rPr>
      <t>subsequent</t>
    </r>
    <r>
      <rPr>
        <sz val="12"/>
        <rFont val="Calibri"/>
        <family val="2"/>
        <scheme val="minor"/>
      </rPr>
      <t xml:space="preserve"> mailing of ballots to those voters in a </t>
    </r>
    <r>
      <rPr>
        <b/>
        <i/>
        <u/>
        <sz val="12"/>
        <rFont val="Calibri"/>
        <family val="2"/>
        <scheme val="minor"/>
      </rPr>
      <t>State Primary</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t>
    </r>
  </si>
  <si>
    <r>
      <t>OSS: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General </t>
    </r>
    <r>
      <rPr>
        <sz val="12"/>
        <rFont val="Calibri"/>
        <family val="2"/>
        <scheme val="minor"/>
      </rPr>
      <t xml:space="preserve">municipal &amp; school district general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</si>
  <si>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County: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General </t>
    </r>
    <r>
      <rPr>
        <sz val="12"/>
        <rFont val="Calibri"/>
        <family val="2"/>
        <scheme val="minor"/>
      </rPr>
      <t xml:space="preserve">municipal &amp; school district general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</si>
  <si>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City with a Primary: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General </t>
    </r>
    <r>
      <rPr>
        <sz val="12"/>
        <rFont val="Calibri"/>
        <family val="2"/>
        <scheme val="minor"/>
      </rPr>
      <t xml:space="preserve">municipal &amp; school district general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</si>
  <si>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City without a Primary: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General </t>
    </r>
    <r>
      <rPr>
        <sz val="12"/>
        <rFont val="Calibri"/>
        <family val="2"/>
        <scheme val="minor"/>
      </rPr>
      <t xml:space="preserve">municipal &amp; school district general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</si>
  <si>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Town with March Elections: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General </t>
    </r>
    <r>
      <rPr>
        <sz val="12"/>
        <rFont val="Calibri"/>
        <family val="2"/>
        <scheme val="minor"/>
      </rPr>
      <t xml:space="preserve">municipal &amp; school district general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</si>
  <si>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Town with November Elections: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General </t>
    </r>
    <r>
      <rPr>
        <sz val="12"/>
        <rFont val="Calibri"/>
        <family val="2"/>
        <scheme val="minor"/>
      </rPr>
      <t xml:space="preserve">municipal &amp; school district general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</si>
  <si>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School District with a Primary: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General </t>
    </r>
    <r>
      <rPr>
        <sz val="12"/>
        <rFont val="Calibri"/>
        <family val="2"/>
        <scheme val="minor"/>
      </rPr>
      <t xml:space="preserve">municipal &amp; school district general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</si>
  <si>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School District without a Primary: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General </t>
    </r>
    <r>
      <rPr>
        <sz val="12"/>
        <rFont val="Calibri"/>
        <family val="2"/>
        <scheme val="minor"/>
      </rPr>
      <t xml:space="preserve">municipal &amp; school district general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</si>
  <si>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 xml:space="preserve">Jurisdiction with February Uniform Election Day Special Elections: </t>
    </r>
    <r>
      <rPr>
        <sz val="12"/>
        <rFont val="Calibri"/>
        <family val="2"/>
        <scheme val="minor"/>
      </rPr>
      <t xml:space="preserve">Last day for a </t>
    </r>
    <r>
      <rPr>
        <b/>
        <i/>
        <u/>
        <sz val="12"/>
        <rFont val="Calibri"/>
        <family val="2"/>
        <scheme val="minor"/>
      </rPr>
      <t>February Uniform Election Date</t>
    </r>
    <r>
      <rPr>
        <sz val="12"/>
        <rFont val="Calibri"/>
        <family val="2"/>
        <scheme val="minor"/>
      </rPr>
      <t xml:space="preserve"> election judge to submit written notice to clerk of serving voluntarily without pay – no later than 10 days before the election. </t>
    </r>
    <r>
      <rPr>
        <i/>
        <sz val="12"/>
        <rFont val="Calibri"/>
        <family val="2"/>
        <scheme val="minor"/>
      </rPr>
      <t>M.S. 204B.31, subd. 2</t>
    </r>
  </si>
  <si>
    <r>
      <t xml:space="preserve">Jurisdiction with April Uniform Election Day Special Elections: </t>
    </r>
    <r>
      <rPr>
        <sz val="12"/>
        <rFont val="Calibri"/>
        <family val="2"/>
        <scheme val="minor"/>
      </rPr>
      <t xml:space="preserve">Last day for a </t>
    </r>
    <r>
      <rPr>
        <b/>
        <i/>
        <u/>
        <sz val="12"/>
        <rFont val="Calibri"/>
        <family val="2"/>
        <scheme val="minor"/>
      </rPr>
      <t>April Uniform Election Date</t>
    </r>
    <r>
      <rPr>
        <sz val="12"/>
        <rFont val="Calibri"/>
        <family val="2"/>
        <scheme val="minor"/>
      </rPr>
      <t xml:space="preserve"> election judge to submit written notice to clerk of serving voluntarily without pay – no later than 10 days before the election. </t>
    </r>
    <r>
      <rPr>
        <i/>
        <sz val="12"/>
        <rFont val="Calibri"/>
        <family val="2"/>
        <scheme val="minor"/>
      </rPr>
      <t>M.S. 204B.31, subd. 2</t>
    </r>
  </si>
  <si>
    <r>
      <t xml:space="preserve">OSS: </t>
    </r>
    <r>
      <rPr>
        <sz val="12"/>
        <rFont val="Calibri"/>
        <family val="2"/>
        <scheme val="minor"/>
      </rPr>
      <t xml:space="preserve">Last day for a </t>
    </r>
    <r>
      <rPr>
        <b/>
        <i/>
        <u/>
        <sz val="12"/>
        <rFont val="Calibri"/>
        <family val="2"/>
        <scheme val="minor"/>
      </rPr>
      <t>March Town</t>
    </r>
    <r>
      <rPr>
        <sz val="12"/>
        <rFont val="Calibri"/>
        <family val="2"/>
        <scheme val="minor"/>
      </rPr>
      <t xml:space="preserve"> election judge to submit written notice to town clerk of serving voluntarily without pay – no later than 10 days before the election. </t>
    </r>
    <r>
      <rPr>
        <i/>
        <sz val="12"/>
        <rFont val="Calibri"/>
        <family val="2"/>
        <scheme val="minor"/>
      </rPr>
      <t>M.S. 204B.31, subd. 2</t>
    </r>
  </si>
  <si>
    <r>
      <t xml:space="preserve">County: </t>
    </r>
    <r>
      <rPr>
        <sz val="12"/>
        <rFont val="Calibri"/>
        <family val="2"/>
        <scheme val="minor"/>
      </rPr>
      <t xml:space="preserve">Last day for a </t>
    </r>
    <r>
      <rPr>
        <b/>
        <i/>
        <u/>
        <sz val="12"/>
        <rFont val="Calibri"/>
        <family val="2"/>
        <scheme val="minor"/>
      </rPr>
      <t>March Town</t>
    </r>
    <r>
      <rPr>
        <sz val="12"/>
        <rFont val="Calibri"/>
        <family val="2"/>
        <scheme val="minor"/>
      </rPr>
      <t xml:space="preserve"> election judge to submit written notice to town clerk of serving voluntarily without pay – no later than 10 days before the election. </t>
    </r>
    <r>
      <rPr>
        <i/>
        <sz val="12"/>
        <rFont val="Calibri"/>
        <family val="2"/>
        <scheme val="minor"/>
      </rPr>
      <t>M.S. 204B.31, subd. 2</t>
    </r>
  </si>
  <si>
    <r>
      <t xml:space="preserve">Town with March Elections: </t>
    </r>
    <r>
      <rPr>
        <sz val="12"/>
        <rFont val="Calibri"/>
        <family val="2"/>
        <scheme val="minor"/>
      </rPr>
      <t xml:space="preserve">Last day for a </t>
    </r>
    <r>
      <rPr>
        <b/>
        <i/>
        <u/>
        <sz val="12"/>
        <rFont val="Calibri"/>
        <family val="2"/>
        <scheme val="minor"/>
      </rPr>
      <t>March Town</t>
    </r>
    <r>
      <rPr>
        <sz val="12"/>
        <rFont val="Calibri"/>
        <family val="2"/>
        <scheme val="minor"/>
      </rPr>
      <t xml:space="preserve"> election judge to submit written notice to town clerk of serving voluntarily without pay – no later than 10 days before the election. </t>
    </r>
    <r>
      <rPr>
        <i/>
        <sz val="12"/>
        <rFont val="Calibri"/>
        <family val="2"/>
        <scheme val="minor"/>
      </rPr>
      <t>M.S. 204B.31, subd. 2</t>
    </r>
  </si>
  <si>
    <r>
      <t xml:space="preserve">Jurisdiction with May Uniform Election Day Special Elections: </t>
    </r>
    <r>
      <rPr>
        <sz val="12"/>
        <rFont val="Calibri"/>
        <family val="2"/>
        <scheme val="minor"/>
      </rPr>
      <t xml:space="preserve">Last day for a </t>
    </r>
    <r>
      <rPr>
        <b/>
        <i/>
        <u/>
        <sz val="12"/>
        <rFont val="Calibri"/>
        <family val="2"/>
        <scheme val="minor"/>
      </rPr>
      <t>May Uniform Election Date</t>
    </r>
    <r>
      <rPr>
        <sz val="12"/>
        <rFont val="Calibri"/>
        <family val="2"/>
        <scheme val="minor"/>
      </rPr>
      <t xml:space="preserve"> election judge to submit written notice to clerk of serving voluntarily without pay – no later than 10 days before the election. </t>
    </r>
    <r>
      <rPr>
        <i/>
        <sz val="12"/>
        <rFont val="Calibri"/>
        <family val="2"/>
        <scheme val="minor"/>
      </rPr>
      <t>M.S. 204B.31, subd. 2</t>
    </r>
  </si>
  <si>
    <r>
      <t xml:space="preserve">OSS: </t>
    </r>
    <r>
      <rPr>
        <sz val="12"/>
        <rFont val="Calibri"/>
        <family val="2"/>
        <scheme val="minor"/>
      </rPr>
      <t xml:space="preserve">Last day for a </t>
    </r>
    <r>
      <rPr>
        <b/>
        <i/>
        <u/>
        <sz val="12"/>
        <rFont val="Calibri"/>
        <family val="2"/>
        <scheme val="minor"/>
      </rPr>
      <t xml:space="preserve">State General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</si>
  <si>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County: </t>
    </r>
    <r>
      <rPr>
        <sz val="12"/>
        <rFont val="Calibri"/>
        <family val="2"/>
        <scheme val="minor"/>
      </rPr>
      <t xml:space="preserve">Last day for a </t>
    </r>
    <r>
      <rPr>
        <b/>
        <i/>
        <u/>
        <sz val="12"/>
        <rFont val="Calibri"/>
        <family val="2"/>
        <scheme val="minor"/>
      </rPr>
      <t xml:space="preserve">State General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</si>
  <si>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City with a Primary: </t>
    </r>
    <r>
      <rPr>
        <sz val="12"/>
        <rFont val="Calibri"/>
        <family val="2"/>
        <scheme val="minor"/>
      </rPr>
      <t xml:space="preserve">Last day for a </t>
    </r>
    <r>
      <rPr>
        <b/>
        <i/>
        <u/>
        <sz val="12"/>
        <rFont val="Calibri"/>
        <family val="2"/>
        <scheme val="minor"/>
      </rPr>
      <t xml:space="preserve">State General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</si>
  <si>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City without a Primary: </t>
    </r>
    <r>
      <rPr>
        <sz val="12"/>
        <rFont val="Calibri"/>
        <family val="2"/>
        <scheme val="minor"/>
      </rPr>
      <t xml:space="preserve">Last day for a </t>
    </r>
    <r>
      <rPr>
        <b/>
        <i/>
        <u/>
        <sz val="12"/>
        <rFont val="Calibri"/>
        <family val="2"/>
        <scheme val="minor"/>
      </rPr>
      <t xml:space="preserve">State General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</si>
  <si>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Town with March Elections: </t>
    </r>
    <r>
      <rPr>
        <sz val="12"/>
        <rFont val="Calibri"/>
        <family val="2"/>
        <scheme val="minor"/>
      </rPr>
      <t xml:space="preserve">Last day for a </t>
    </r>
    <r>
      <rPr>
        <b/>
        <i/>
        <u/>
        <sz val="12"/>
        <rFont val="Calibri"/>
        <family val="2"/>
        <scheme val="minor"/>
      </rPr>
      <t xml:space="preserve">State General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</si>
  <si>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Town with November Elections: </t>
    </r>
    <r>
      <rPr>
        <sz val="12"/>
        <rFont val="Calibri"/>
        <family val="2"/>
        <scheme val="minor"/>
      </rPr>
      <t xml:space="preserve">Last day for a </t>
    </r>
    <r>
      <rPr>
        <b/>
        <i/>
        <u/>
        <sz val="12"/>
        <rFont val="Calibri"/>
        <family val="2"/>
        <scheme val="minor"/>
      </rPr>
      <t xml:space="preserve">State General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</si>
  <si>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OSS: </t>
    </r>
    <r>
      <rPr>
        <sz val="12"/>
        <rFont val="Calibri"/>
        <family val="2"/>
        <scheme val="minor"/>
      </rPr>
      <t xml:space="preserve">Last day for a </t>
    </r>
    <r>
      <rPr>
        <b/>
        <i/>
        <u/>
        <sz val="12"/>
        <rFont val="Calibri"/>
        <family val="2"/>
        <scheme val="minor"/>
      </rPr>
      <t xml:space="preserve">March Town </t>
    </r>
    <r>
      <rPr>
        <sz val="12"/>
        <rFont val="Calibri"/>
        <family val="2"/>
        <scheme val="minor"/>
      </rPr>
      <t xml:space="preserve">election judge to submit written notice to town clerk of serving voluntarily without pay – no later than 10 days before the election. </t>
    </r>
    <r>
      <rPr>
        <i/>
        <sz val="12"/>
        <rFont val="Calibri"/>
        <family val="2"/>
        <scheme val="minor"/>
      </rPr>
      <t>M.S. 204B.31, subd. 2</t>
    </r>
  </si>
  <si>
    <r>
      <t xml:space="preserve">County: </t>
    </r>
    <r>
      <rPr>
        <sz val="12"/>
        <rFont val="Calibri"/>
        <family val="2"/>
        <scheme val="minor"/>
      </rPr>
      <t xml:space="preserve">Last day for a </t>
    </r>
    <r>
      <rPr>
        <b/>
        <i/>
        <u/>
        <sz val="12"/>
        <rFont val="Calibri"/>
        <family val="2"/>
        <scheme val="minor"/>
      </rPr>
      <t xml:space="preserve">March Town </t>
    </r>
    <r>
      <rPr>
        <sz val="12"/>
        <rFont val="Calibri"/>
        <family val="2"/>
        <scheme val="minor"/>
      </rPr>
      <t xml:space="preserve">election judge to submit written notice to town clerk of serving voluntarily without pay – no later than 10 days before the election. </t>
    </r>
    <r>
      <rPr>
        <i/>
        <sz val="12"/>
        <rFont val="Calibri"/>
        <family val="2"/>
        <scheme val="minor"/>
      </rPr>
      <t>M.S. 204B.31, subd. 2</t>
    </r>
  </si>
  <si>
    <r>
      <t xml:space="preserve">Town with March Elections: </t>
    </r>
    <r>
      <rPr>
        <sz val="12"/>
        <rFont val="Calibri"/>
        <family val="2"/>
        <scheme val="minor"/>
      </rPr>
      <t xml:space="preserve">Last day for a </t>
    </r>
    <r>
      <rPr>
        <b/>
        <i/>
        <u/>
        <sz val="12"/>
        <rFont val="Calibri"/>
        <family val="2"/>
        <scheme val="minor"/>
      </rPr>
      <t xml:space="preserve">March Town </t>
    </r>
    <r>
      <rPr>
        <sz val="12"/>
        <rFont val="Calibri"/>
        <family val="2"/>
        <scheme val="minor"/>
      </rPr>
      <t xml:space="preserve">election judge to submit written notice to town clerk of serving voluntarily without pay – no later than 10 days before the election. </t>
    </r>
    <r>
      <rPr>
        <i/>
        <sz val="12"/>
        <rFont val="Calibri"/>
        <family val="2"/>
        <scheme val="minor"/>
      </rPr>
      <t>M.S. 204B.31, subd. 2</t>
    </r>
  </si>
  <si>
    <r>
      <t>OSS: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</si>
  <si>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Campaign Finance:</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</si>
  <si>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Political Parties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</si>
  <si>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City with a Primary: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</si>
  <si>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City without a Primary: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</si>
  <si>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Town with March Elections: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</si>
  <si>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Town with November Elections: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</si>
  <si>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School District with a Primary: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</si>
  <si>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School District without a Primary: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</si>
  <si>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OSS: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March Town</t>
    </r>
    <r>
      <rPr>
        <sz val="12"/>
        <rFont val="Calibri"/>
        <family val="2"/>
        <scheme val="minor"/>
      </rPr>
      <t xml:space="preserve"> election. </t>
    </r>
    <r>
      <rPr>
        <i/>
        <sz val="12"/>
        <rFont val="Calibri"/>
        <family val="2"/>
        <scheme val="minor"/>
      </rPr>
      <t>M.S. 211A.02, subd. 1</t>
    </r>
  </si>
  <si>
    <r>
      <t>County: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March Town</t>
    </r>
    <r>
      <rPr>
        <sz val="12"/>
        <rFont val="Calibri"/>
        <family val="2"/>
        <scheme val="minor"/>
      </rPr>
      <t xml:space="preserve"> election. </t>
    </r>
    <r>
      <rPr>
        <i/>
        <sz val="12"/>
        <rFont val="Calibri"/>
        <family val="2"/>
        <scheme val="minor"/>
      </rPr>
      <t>M.S. 211A.02, subd. 1</t>
    </r>
  </si>
  <si>
    <r>
      <t>Town with March Elections: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March Town</t>
    </r>
    <r>
      <rPr>
        <sz val="12"/>
        <rFont val="Calibri"/>
        <family val="2"/>
        <scheme val="minor"/>
      </rPr>
      <t xml:space="preserve"> election. </t>
    </r>
    <r>
      <rPr>
        <i/>
        <sz val="12"/>
        <rFont val="Calibri"/>
        <family val="2"/>
        <scheme val="minor"/>
      </rPr>
      <t>M.S. 211A.02, subd. 1</t>
    </r>
  </si>
  <si>
    <r>
      <t xml:space="preserve">OSS: </t>
    </r>
    <r>
      <rPr>
        <sz val="12"/>
        <rFont val="Calibri"/>
        <family val="2"/>
        <scheme val="minor"/>
      </rPr>
      <t xml:space="preserve">Final corrected master list available for </t>
    </r>
    <r>
      <rPr>
        <b/>
        <i/>
        <u/>
        <sz val="12"/>
        <rFont val="Calibri"/>
        <family val="2"/>
        <scheme val="minor"/>
      </rPr>
      <t>March Town</t>
    </r>
    <r>
      <rPr>
        <sz val="12"/>
        <rFont val="Calibri"/>
        <family val="2"/>
        <scheme val="minor"/>
      </rPr>
      <t xml:space="preserve"> elections - 7 days before election. </t>
    </r>
    <r>
      <rPr>
        <i/>
        <sz val="12"/>
        <rFont val="Calibri"/>
        <family val="2"/>
        <scheme val="minor"/>
      </rPr>
      <t xml:space="preserve">M.S. 201.091, subd. 2 </t>
    </r>
  </si>
  <si>
    <r>
      <t xml:space="preserve">County: </t>
    </r>
    <r>
      <rPr>
        <sz val="12"/>
        <rFont val="Calibri"/>
        <family val="2"/>
        <scheme val="minor"/>
      </rPr>
      <t xml:space="preserve">Final corrected master list available for </t>
    </r>
    <r>
      <rPr>
        <b/>
        <i/>
        <u/>
        <sz val="12"/>
        <rFont val="Calibri"/>
        <family val="2"/>
        <scheme val="minor"/>
      </rPr>
      <t>March Town</t>
    </r>
    <r>
      <rPr>
        <sz val="12"/>
        <rFont val="Calibri"/>
        <family val="2"/>
        <scheme val="minor"/>
      </rPr>
      <t xml:space="preserve"> elections - 7 days before election. </t>
    </r>
    <r>
      <rPr>
        <i/>
        <sz val="12"/>
        <rFont val="Calibri"/>
        <family val="2"/>
        <scheme val="minor"/>
      </rPr>
      <t xml:space="preserve">M.S. 201.091, subd. 2 </t>
    </r>
  </si>
  <si>
    <r>
      <t xml:space="preserve">Town with March Elections: </t>
    </r>
    <r>
      <rPr>
        <sz val="12"/>
        <rFont val="Calibri"/>
        <family val="2"/>
        <scheme val="minor"/>
      </rPr>
      <t xml:space="preserve">Final corrected master list available for </t>
    </r>
    <r>
      <rPr>
        <b/>
        <i/>
        <u/>
        <sz val="12"/>
        <rFont val="Calibri"/>
        <family val="2"/>
        <scheme val="minor"/>
      </rPr>
      <t>March Town</t>
    </r>
    <r>
      <rPr>
        <sz val="12"/>
        <rFont val="Calibri"/>
        <family val="2"/>
        <scheme val="minor"/>
      </rPr>
      <t xml:space="preserve"> elections - 7 days before election. </t>
    </r>
    <r>
      <rPr>
        <i/>
        <sz val="12"/>
        <rFont val="Calibri"/>
        <family val="2"/>
        <scheme val="minor"/>
      </rPr>
      <t xml:space="preserve">M.S. 201.091, subd. 2 </t>
    </r>
  </si>
  <si>
    <r>
      <t xml:space="preserve">Town with March Elections: </t>
    </r>
    <r>
      <rPr>
        <sz val="12"/>
        <rFont val="Calibri"/>
        <family val="2"/>
        <scheme val="minor"/>
      </rPr>
      <t xml:space="preserve">Final corrected master list available for </t>
    </r>
    <r>
      <rPr>
        <b/>
        <i/>
        <u/>
        <sz val="12"/>
        <rFont val="Calibri"/>
        <family val="2"/>
        <scheme val="minor"/>
      </rPr>
      <t>March Town</t>
    </r>
    <r>
      <rPr>
        <sz val="12"/>
        <rFont val="Calibri"/>
        <family val="2"/>
        <scheme val="minor"/>
      </rPr>
      <t xml:space="preserve"> elections – 7 days before election. </t>
    </r>
    <r>
      <rPr>
        <i/>
        <sz val="12"/>
        <rFont val="Calibri"/>
        <family val="2"/>
        <scheme val="minor"/>
      </rPr>
      <t>M.S. 201.091, subd. 2</t>
    </r>
  </si>
  <si>
    <r>
      <t xml:space="preserve">OSS: </t>
    </r>
    <r>
      <rPr>
        <sz val="12"/>
        <rFont val="Calibri"/>
        <family val="2"/>
        <scheme val="minor"/>
      </rPr>
      <t xml:space="preserve">Final corrected master list available for </t>
    </r>
    <r>
      <rPr>
        <b/>
        <i/>
        <u/>
        <sz val="12"/>
        <rFont val="Calibri"/>
        <family val="2"/>
        <scheme val="minor"/>
      </rPr>
      <t>March Town</t>
    </r>
    <r>
      <rPr>
        <sz val="12"/>
        <rFont val="Calibri"/>
        <family val="2"/>
        <scheme val="minor"/>
      </rPr>
      <t xml:space="preserve"> elections – 7 days before election. </t>
    </r>
    <r>
      <rPr>
        <i/>
        <sz val="12"/>
        <rFont val="Calibri"/>
        <family val="2"/>
        <scheme val="minor"/>
      </rPr>
      <t>M.S. 201.091, subd. 2</t>
    </r>
  </si>
  <si>
    <r>
      <t xml:space="preserve">County: </t>
    </r>
    <r>
      <rPr>
        <sz val="12"/>
        <rFont val="Calibri"/>
        <family val="2"/>
        <scheme val="minor"/>
      </rPr>
      <t xml:space="preserve">Final corrected master list available for </t>
    </r>
    <r>
      <rPr>
        <b/>
        <i/>
        <u/>
        <sz val="12"/>
        <rFont val="Calibri"/>
        <family val="2"/>
        <scheme val="minor"/>
      </rPr>
      <t>March Town</t>
    </r>
    <r>
      <rPr>
        <sz val="12"/>
        <rFont val="Calibri"/>
        <family val="2"/>
        <scheme val="minor"/>
      </rPr>
      <t xml:space="preserve"> elections – 7 days before election. </t>
    </r>
    <r>
      <rPr>
        <i/>
        <sz val="12"/>
        <rFont val="Calibri"/>
        <family val="2"/>
        <scheme val="minor"/>
      </rPr>
      <t>M.S. 201.091, subd. 2</t>
    </r>
  </si>
  <si>
    <r>
      <t xml:space="preserve">Jurisdiction with February Uniform Election Day Special Elections: </t>
    </r>
    <r>
      <rPr>
        <sz val="12"/>
        <rFont val="Calibri"/>
        <family val="2"/>
        <scheme val="minor"/>
      </rPr>
      <t xml:space="preserve">Final corrected master list available for </t>
    </r>
    <r>
      <rPr>
        <b/>
        <i/>
        <u/>
        <sz val="12"/>
        <rFont val="Calibri"/>
        <family val="2"/>
        <scheme val="minor"/>
      </rPr>
      <t>February Uniform Election Date</t>
    </r>
    <r>
      <rPr>
        <sz val="12"/>
        <rFont val="Calibri"/>
        <family val="2"/>
        <scheme val="minor"/>
      </rPr>
      <t xml:space="preserve"> elections - 7 days before election. </t>
    </r>
    <r>
      <rPr>
        <i/>
        <sz val="12"/>
        <rFont val="Calibri"/>
        <family val="2"/>
        <scheme val="minor"/>
      </rPr>
      <t xml:space="preserve">M.S. 201.091, subd. 2 </t>
    </r>
  </si>
  <si>
    <r>
      <t xml:space="preserve">OSS: </t>
    </r>
    <r>
      <rPr>
        <sz val="12"/>
        <rFont val="Calibri"/>
        <family val="2"/>
        <scheme val="minor"/>
      </rPr>
      <t xml:space="preserve">Last day for 1st, 2nd &amp; 3rd class city &amp; *metro-town clerk to publish </t>
    </r>
    <r>
      <rPr>
        <i/>
        <sz val="12"/>
        <rFont val="Calibri"/>
        <family val="2"/>
        <scheme val="minor"/>
      </rPr>
      <t>2nd</t>
    </r>
    <r>
      <rPr>
        <sz val="12"/>
        <rFont val="Calibri"/>
        <family val="2"/>
        <scheme val="minor"/>
      </rPr>
      <t xml:space="preserve"> of 2 </t>
    </r>
    <r>
      <rPr>
        <b/>
        <i/>
        <u/>
        <sz val="12"/>
        <rFont val="Calibri"/>
        <family val="2"/>
        <scheme val="minor"/>
      </rPr>
      <t>March Town</t>
    </r>
    <r>
      <rPr>
        <sz val="12"/>
        <rFont val="Calibri"/>
        <family val="2"/>
        <scheme val="minor"/>
      </rPr>
      <t xml:space="preserve"> elections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t>
    </r>
  </si>
  <si>
    <r>
      <t xml:space="preserve">County: </t>
    </r>
    <r>
      <rPr>
        <sz val="12"/>
        <rFont val="Calibri"/>
        <family val="2"/>
        <scheme val="minor"/>
      </rPr>
      <t xml:space="preserve">Last day for 1st, 2nd &amp; 3rd class city &amp; *metro-town clerk to publish </t>
    </r>
    <r>
      <rPr>
        <i/>
        <sz val="12"/>
        <rFont val="Calibri"/>
        <family val="2"/>
        <scheme val="minor"/>
      </rPr>
      <t>2nd</t>
    </r>
    <r>
      <rPr>
        <sz val="12"/>
        <rFont val="Calibri"/>
        <family val="2"/>
        <scheme val="minor"/>
      </rPr>
      <t xml:space="preserve"> of 2 </t>
    </r>
    <r>
      <rPr>
        <b/>
        <i/>
        <u/>
        <sz val="12"/>
        <rFont val="Calibri"/>
        <family val="2"/>
        <scheme val="minor"/>
      </rPr>
      <t>March Town</t>
    </r>
    <r>
      <rPr>
        <sz val="12"/>
        <rFont val="Calibri"/>
        <family val="2"/>
        <scheme val="minor"/>
      </rPr>
      <t xml:space="preserve"> elections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t>
    </r>
  </si>
  <si>
    <r>
      <t xml:space="preserve">Town with March Elections: </t>
    </r>
    <r>
      <rPr>
        <sz val="12"/>
        <rFont val="Calibri"/>
        <family val="2"/>
        <scheme val="minor"/>
      </rPr>
      <t xml:space="preserve">Last day for 1st, 2nd &amp; 3rd class city &amp; *metro-town clerk to publish </t>
    </r>
    <r>
      <rPr>
        <i/>
        <sz val="12"/>
        <rFont val="Calibri"/>
        <family val="2"/>
        <scheme val="minor"/>
      </rPr>
      <t>2nd</t>
    </r>
    <r>
      <rPr>
        <sz val="12"/>
        <rFont val="Calibri"/>
        <family val="2"/>
        <scheme val="minor"/>
      </rPr>
      <t xml:space="preserve"> of 2 </t>
    </r>
    <r>
      <rPr>
        <b/>
        <i/>
        <u/>
        <sz val="12"/>
        <rFont val="Calibri"/>
        <family val="2"/>
        <scheme val="minor"/>
      </rPr>
      <t>March Town</t>
    </r>
    <r>
      <rPr>
        <sz val="12"/>
        <rFont val="Calibri"/>
        <family val="2"/>
        <scheme val="minor"/>
      </rPr>
      <t xml:space="preserve"> elections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t>
    </r>
  </si>
  <si>
    <r>
      <t xml:space="preserve">Jurisdiction with April Uniform Election Day Special Elections: </t>
    </r>
    <r>
      <rPr>
        <sz val="12"/>
        <rFont val="Calibri"/>
        <family val="2"/>
        <scheme val="minor"/>
      </rPr>
      <t xml:space="preserve">Final corrected master list available for </t>
    </r>
    <r>
      <rPr>
        <b/>
        <i/>
        <u/>
        <sz val="12"/>
        <rFont val="Calibri"/>
        <family val="2"/>
        <scheme val="minor"/>
      </rPr>
      <t>April Uniform Election Date</t>
    </r>
    <r>
      <rPr>
        <sz val="12"/>
        <rFont val="Calibri"/>
        <family val="2"/>
        <scheme val="minor"/>
      </rPr>
      <t xml:space="preserve"> elections - 7 days before election. </t>
    </r>
    <r>
      <rPr>
        <i/>
        <sz val="12"/>
        <rFont val="Calibri"/>
        <family val="2"/>
        <scheme val="minor"/>
      </rPr>
      <t xml:space="preserve">M.S. 201.091, subd. 2 </t>
    </r>
  </si>
  <si>
    <r>
      <t xml:space="preserve">Jurisdiction with May Uniform Election Day Special Elections: </t>
    </r>
    <r>
      <rPr>
        <sz val="12"/>
        <rFont val="Calibri"/>
        <family val="2"/>
        <scheme val="minor"/>
      </rPr>
      <t xml:space="preserve">Final corrected master list available for </t>
    </r>
    <r>
      <rPr>
        <b/>
        <i/>
        <u/>
        <sz val="12"/>
        <rFont val="Calibri"/>
        <family val="2"/>
        <scheme val="minor"/>
      </rPr>
      <t>May Uniform Election Date</t>
    </r>
    <r>
      <rPr>
        <sz val="12"/>
        <rFont val="Calibri"/>
        <family val="2"/>
        <scheme val="minor"/>
      </rPr>
      <t xml:space="preserve"> elections - 7 days before election. </t>
    </r>
    <r>
      <rPr>
        <i/>
        <sz val="12"/>
        <rFont val="Calibri"/>
        <family val="2"/>
        <scheme val="minor"/>
      </rPr>
      <t xml:space="preserve">M.S. 201.091, subd. 2 </t>
    </r>
  </si>
  <si>
    <r>
      <t xml:space="preserve">OSS: </t>
    </r>
    <r>
      <rPr>
        <sz val="12"/>
        <rFont val="Calibri"/>
        <family val="2"/>
        <scheme val="minor"/>
      </rPr>
      <t xml:space="preserve">Final corrected master list available for </t>
    </r>
    <r>
      <rPr>
        <b/>
        <i/>
        <u/>
        <sz val="12"/>
        <rFont val="Calibri"/>
        <family val="2"/>
        <scheme val="minor"/>
      </rPr>
      <t>State Primary</t>
    </r>
    <r>
      <rPr>
        <sz val="12"/>
        <rFont val="Calibri"/>
        <family val="2"/>
        <scheme val="minor"/>
      </rPr>
      <t xml:space="preserve"> elections - 7 days before election. </t>
    </r>
    <r>
      <rPr>
        <i/>
        <sz val="12"/>
        <rFont val="Calibri"/>
        <family val="2"/>
        <scheme val="minor"/>
      </rPr>
      <t xml:space="preserve">M.S. 201.091, subd. 2 </t>
    </r>
  </si>
  <si>
    <r>
      <t xml:space="preserve">County: </t>
    </r>
    <r>
      <rPr>
        <sz val="12"/>
        <rFont val="Calibri"/>
        <family val="2"/>
        <scheme val="minor"/>
      </rPr>
      <t xml:space="preserve">Final corrected master list available for </t>
    </r>
    <r>
      <rPr>
        <b/>
        <i/>
        <u/>
        <sz val="12"/>
        <rFont val="Calibri"/>
        <family val="2"/>
        <scheme val="minor"/>
      </rPr>
      <t>State Primary</t>
    </r>
    <r>
      <rPr>
        <sz val="12"/>
        <rFont val="Calibri"/>
        <family val="2"/>
        <scheme val="minor"/>
      </rPr>
      <t xml:space="preserve"> elections - 7 days before election. </t>
    </r>
    <r>
      <rPr>
        <i/>
        <sz val="12"/>
        <rFont val="Calibri"/>
        <family val="2"/>
        <scheme val="minor"/>
      </rPr>
      <t xml:space="preserve">M.S. 201.091, subd. 2 </t>
    </r>
  </si>
  <si>
    <r>
      <t xml:space="preserve">City with a Primary: </t>
    </r>
    <r>
      <rPr>
        <sz val="12"/>
        <rFont val="Calibri"/>
        <family val="2"/>
        <scheme val="minor"/>
      </rPr>
      <t xml:space="preserve">Final corrected master list available for </t>
    </r>
    <r>
      <rPr>
        <b/>
        <i/>
        <u/>
        <sz val="12"/>
        <rFont val="Calibri"/>
        <family val="2"/>
        <scheme val="minor"/>
      </rPr>
      <t>State Primary</t>
    </r>
    <r>
      <rPr>
        <sz val="12"/>
        <rFont val="Calibri"/>
        <family val="2"/>
        <scheme val="minor"/>
      </rPr>
      <t xml:space="preserve"> elections - 7 days before election. </t>
    </r>
    <r>
      <rPr>
        <i/>
        <sz val="12"/>
        <rFont val="Calibri"/>
        <family val="2"/>
        <scheme val="minor"/>
      </rPr>
      <t xml:space="preserve">M.S. 201.091, subd. 2 </t>
    </r>
  </si>
  <si>
    <r>
      <t xml:space="preserve">City without a Primary: </t>
    </r>
    <r>
      <rPr>
        <sz val="12"/>
        <rFont val="Calibri"/>
        <family val="2"/>
        <scheme val="minor"/>
      </rPr>
      <t xml:space="preserve">Final corrected master list available for </t>
    </r>
    <r>
      <rPr>
        <b/>
        <i/>
        <u/>
        <sz val="12"/>
        <rFont val="Calibri"/>
        <family val="2"/>
        <scheme val="minor"/>
      </rPr>
      <t>State Primary</t>
    </r>
    <r>
      <rPr>
        <sz val="12"/>
        <rFont val="Calibri"/>
        <family val="2"/>
        <scheme val="minor"/>
      </rPr>
      <t xml:space="preserve"> elections - 7 days before election. </t>
    </r>
    <r>
      <rPr>
        <i/>
        <sz val="12"/>
        <rFont val="Calibri"/>
        <family val="2"/>
        <scheme val="minor"/>
      </rPr>
      <t xml:space="preserve">M.S. 201.091, subd. 2 </t>
    </r>
  </si>
  <si>
    <r>
      <t xml:space="preserve">Town with March Elections: </t>
    </r>
    <r>
      <rPr>
        <sz val="12"/>
        <rFont val="Calibri"/>
        <family val="2"/>
        <scheme val="minor"/>
      </rPr>
      <t xml:space="preserve">Final corrected master list available for </t>
    </r>
    <r>
      <rPr>
        <b/>
        <i/>
        <u/>
        <sz val="12"/>
        <rFont val="Calibri"/>
        <family val="2"/>
        <scheme val="minor"/>
      </rPr>
      <t>State Primary</t>
    </r>
    <r>
      <rPr>
        <sz val="12"/>
        <rFont val="Calibri"/>
        <family val="2"/>
        <scheme val="minor"/>
      </rPr>
      <t xml:space="preserve"> elections - 7 days before election. </t>
    </r>
    <r>
      <rPr>
        <i/>
        <sz val="12"/>
        <rFont val="Calibri"/>
        <family val="2"/>
        <scheme val="minor"/>
      </rPr>
      <t xml:space="preserve">M.S. 201.091, subd. 2 </t>
    </r>
  </si>
  <si>
    <r>
      <t xml:space="preserve">Town with November Elections: </t>
    </r>
    <r>
      <rPr>
        <sz val="12"/>
        <rFont val="Calibri"/>
        <family val="2"/>
        <scheme val="minor"/>
      </rPr>
      <t xml:space="preserve">Final corrected master list available for </t>
    </r>
    <r>
      <rPr>
        <b/>
        <i/>
        <u/>
        <sz val="12"/>
        <rFont val="Calibri"/>
        <family val="2"/>
        <scheme val="minor"/>
      </rPr>
      <t>State Primary</t>
    </r>
    <r>
      <rPr>
        <sz val="12"/>
        <rFont val="Calibri"/>
        <family val="2"/>
        <scheme val="minor"/>
      </rPr>
      <t xml:space="preserve"> elections - 7 days before election. </t>
    </r>
    <r>
      <rPr>
        <i/>
        <sz val="12"/>
        <rFont val="Calibri"/>
        <family val="2"/>
        <scheme val="minor"/>
      </rPr>
      <t xml:space="preserve">M.S. 201.091, subd. 2 </t>
    </r>
  </si>
  <si>
    <r>
      <t xml:space="preserve">OSS: </t>
    </r>
    <r>
      <rPr>
        <sz val="12"/>
        <rFont val="Calibri"/>
        <family val="2"/>
        <scheme val="minor"/>
      </rPr>
      <t xml:space="preserve">Final corrected master list available for </t>
    </r>
    <r>
      <rPr>
        <b/>
        <i/>
        <u/>
        <sz val="12"/>
        <rFont val="Calibri"/>
        <family val="2"/>
        <scheme val="minor"/>
      </rPr>
      <t>State General</t>
    </r>
    <r>
      <rPr>
        <sz val="12"/>
        <rFont val="Calibri"/>
        <family val="2"/>
        <scheme val="minor"/>
      </rPr>
      <t xml:space="preserve"> elections - 7 days before election. </t>
    </r>
    <r>
      <rPr>
        <i/>
        <sz val="12"/>
        <rFont val="Calibri"/>
        <family val="2"/>
        <scheme val="minor"/>
      </rPr>
      <t xml:space="preserve">M.S. 201.091, subd. 2 </t>
    </r>
  </si>
  <si>
    <r>
      <t xml:space="preserve">County: </t>
    </r>
    <r>
      <rPr>
        <sz val="12"/>
        <rFont val="Calibri"/>
        <family val="2"/>
        <scheme val="minor"/>
      </rPr>
      <t xml:space="preserve">Final corrected master list available for </t>
    </r>
    <r>
      <rPr>
        <b/>
        <i/>
        <u/>
        <sz val="12"/>
        <rFont val="Calibri"/>
        <family val="2"/>
        <scheme val="minor"/>
      </rPr>
      <t>State General</t>
    </r>
    <r>
      <rPr>
        <sz val="12"/>
        <rFont val="Calibri"/>
        <family val="2"/>
        <scheme val="minor"/>
      </rPr>
      <t xml:space="preserve"> elections - 7 days before election. </t>
    </r>
    <r>
      <rPr>
        <i/>
        <sz val="12"/>
        <rFont val="Calibri"/>
        <family val="2"/>
        <scheme val="minor"/>
      </rPr>
      <t xml:space="preserve">M.S. 201.091, subd. 2 </t>
    </r>
  </si>
  <si>
    <r>
      <t xml:space="preserve">City with a Primary: </t>
    </r>
    <r>
      <rPr>
        <sz val="12"/>
        <rFont val="Calibri"/>
        <family val="2"/>
        <scheme val="minor"/>
      </rPr>
      <t xml:space="preserve">Final corrected master list available for </t>
    </r>
    <r>
      <rPr>
        <b/>
        <i/>
        <u/>
        <sz val="12"/>
        <rFont val="Calibri"/>
        <family val="2"/>
        <scheme val="minor"/>
      </rPr>
      <t>State General</t>
    </r>
    <r>
      <rPr>
        <sz val="12"/>
        <rFont val="Calibri"/>
        <family val="2"/>
        <scheme val="minor"/>
      </rPr>
      <t xml:space="preserve"> elections - 7 days before election. </t>
    </r>
    <r>
      <rPr>
        <i/>
        <sz val="12"/>
        <rFont val="Calibri"/>
        <family val="2"/>
        <scheme val="minor"/>
      </rPr>
      <t xml:space="preserve">M.S. 201.091, subd. 2 </t>
    </r>
  </si>
  <si>
    <r>
      <t xml:space="preserve">City without a Primary: </t>
    </r>
    <r>
      <rPr>
        <sz val="12"/>
        <rFont val="Calibri"/>
        <family val="2"/>
        <scheme val="minor"/>
      </rPr>
      <t xml:space="preserve">Final corrected master list available for </t>
    </r>
    <r>
      <rPr>
        <b/>
        <i/>
        <u/>
        <sz val="12"/>
        <rFont val="Calibri"/>
        <family val="2"/>
        <scheme val="minor"/>
      </rPr>
      <t>State General</t>
    </r>
    <r>
      <rPr>
        <sz val="12"/>
        <rFont val="Calibri"/>
        <family val="2"/>
        <scheme val="minor"/>
      </rPr>
      <t xml:space="preserve"> elections - 7 days before election. </t>
    </r>
    <r>
      <rPr>
        <i/>
        <sz val="12"/>
        <rFont val="Calibri"/>
        <family val="2"/>
        <scheme val="minor"/>
      </rPr>
      <t xml:space="preserve">M.S. 201.091, subd. 2 </t>
    </r>
  </si>
  <si>
    <r>
      <t xml:space="preserve">Town with March Elections: </t>
    </r>
    <r>
      <rPr>
        <sz val="12"/>
        <rFont val="Calibri"/>
        <family val="2"/>
        <scheme val="minor"/>
      </rPr>
      <t xml:space="preserve">Final corrected master list available for </t>
    </r>
    <r>
      <rPr>
        <b/>
        <i/>
        <u/>
        <sz val="12"/>
        <rFont val="Calibri"/>
        <family val="2"/>
        <scheme val="minor"/>
      </rPr>
      <t>State General</t>
    </r>
    <r>
      <rPr>
        <sz val="12"/>
        <rFont val="Calibri"/>
        <family val="2"/>
        <scheme val="minor"/>
      </rPr>
      <t xml:space="preserve"> elections - 7 days before election. </t>
    </r>
    <r>
      <rPr>
        <i/>
        <sz val="12"/>
        <rFont val="Calibri"/>
        <family val="2"/>
        <scheme val="minor"/>
      </rPr>
      <t xml:space="preserve">M.S. 201.091, subd. 2 </t>
    </r>
  </si>
  <si>
    <r>
      <t xml:space="preserve">Town with November Elections: </t>
    </r>
    <r>
      <rPr>
        <sz val="12"/>
        <rFont val="Calibri"/>
        <family val="2"/>
        <scheme val="minor"/>
      </rPr>
      <t xml:space="preserve">Final corrected master list available for </t>
    </r>
    <r>
      <rPr>
        <b/>
        <i/>
        <u/>
        <sz val="12"/>
        <rFont val="Calibri"/>
        <family val="2"/>
        <scheme val="minor"/>
      </rPr>
      <t>State General</t>
    </r>
    <r>
      <rPr>
        <sz val="12"/>
        <rFont val="Calibri"/>
        <family val="2"/>
        <scheme val="minor"/>
      </rPr>
      <t xml:space="preserve"> elections - 7 days before election. </t>
    </r>
    <r>
      <rPr>
        <i/>
        <sz val="12"/>
        <rFont val="Calibri"/>
        <family val="2"/>
        <scheme val="minor"/>
      </rPr>
      <t xml:space="preserve">M.S. 201.091, subd. 2 </t>
    </r>
  </si>
  <si>
    <r>
      <t xml:space="preserve">OSS: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General</t>
    </r>
    <r>
      <rPr>
        <sz val="12"/>
        <rFont val="Calibri"/>
        <family val="2"/>
        <scheme val="minor"/>
      </rPr>
      <t xml:space="preserve"> date general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</si>
  <si>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County: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General</t>
    </r>
    <r>
      <rPr>
        <sz val="12"/>
        <rFont val="Calibri"/>
        <family val="2"/>
        <scheme val="minor"/>
      </rPr>
      <t xml:space="preserve"> date general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</si>
  <si>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City with a Primary: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General</t>
    </r>
    <r>
      <rPr>
        <sz val="12"/>
        <rFont val="Calibri"/>
        <family val="2"/>
        <scheme val="minor"/>
      </rPr>
      <t xml:space="preserve"> date general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</si>
  <si>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City without a Primary: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General</t>
    </r>
    <r>
      <rPr>
        <sz val="12"/>
        <rFont val="Calibri"/>
        <family val="2"/>
        <scheme val="minor"/>
      </rPr>
      <t xml:space="preserve"> date general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</si>
  <si>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Town with March Elections: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General</t>
    </r>
    <r>
      <rPr>
        <sz val="12"/>
        <rFont val="Calibri"/>
        <family val="2"/>
        <scheme val="minor"/>
      </rPr>
      <t xml:space="preserve"> date general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</si>
  <si>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Town with November Elections: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General</t>
    </r>
    <r>
      <rPr>
        <sz val="12"/>
        <rFont val="Calibri"/>
        <family val="2"/>
        <scheme val="minor"/>
      </rPr>
      <t xml:space="preserve"> date general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</si>
  <si>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School District with a Primary: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General</t>
    </r>
    <r>
      <rPr>
        <sz val="12"/>
        <rFont val="Calibri"/>
        <family val="2"/>
        <scheme val="minor"/>
      </rPr>
      <t xml:space="preserve"> date general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</si>
  <si>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School District without a Primary: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General</t>
    </r>
    <r>
      <rPr>
        <sz val="12"/>
        <rFont val="Calibri"/>
        <family val="2"/>
        <scheme val="minor"/>
      </rPr>
      <t xml:space="preserve"> date general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</si>
  <si>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OSS: </t>
    </r>
    <r>
      <rPr>
        <sz val="12"/>
        <rFont val="Calibri"/>
        <family val="2"/>
        <scheme val="minor"/>
      </rPr>
      <t xml:space="preserve">Last day for *metro-town clerk to publish </t>
    </r>
    <r>
      <rPr>
        <i/>
        <sz val="12"/>
        <rFont val="Calibri"/>
        <family val="2"/>
        <scheme val="minor"/>
      </rPr>
      <t>2nd</t>
    </r>
    <r>
      <rPr>
        <sz val="12"/>
        <rFont val="Calibri"/>
        <family val="2"/>
        <scheme val="minor"/>
      </rPr>
      <t xml:space="preserve"> of 2 </t>
    </r>
    <r>
      <rPr>
        <b/>
        <i/>
        <u/>
        <sz val="12"/>
        <rFont val="Calibri"/>
        <family val="2"/>
        <scheme val="minor"/>
      </rPr>
      <t xml:space="preserve">March Town </t>
    </r>
    <r>
      <rPr>
        <sz val="12"/>
        <rFont val="Calibri"/>
        <family val="2"/>
        <scheme val="minor"/>
      </rPr>
      <t xml:space="preserve">elections </t>
    </r>
    <r>
      <rPr>
        <u/>
        <sz val="12"/>
        <rFont val="Calibri"/>
        <family val="2"/>
        <scheme val="minor"/>
      </rPr>
      <t>Notice of Election</t>
    </r>
    <r>
      <rPr>
        <sz val="12"/>
        <rFont val="Calibri"/>
        <family val="2"/>
        <scheme val="minor"/>
      </rPr>
      <t xml:space="preserve"> - 1 week before election. (Optional for *non-metro towns) </t>
    </r>
    <r>
      <rPr>
        <i/>
        <sz val="12"/>
        <rFont val="Calibri"/>
        <family val="2"/>
        <scheme val="minor"/>
      </rPr>
      <t>M.S. 205.16, subd. 1</t>
    </r>
  </si>
  <si>
    <r>
      <t xml:space="preserve">County: </t>
    </r>
    <r>
      <rPr>
        <sz val="12"/>
        <rFont val="Calibri"/>
        <family val="2"/>
        <scheme val="minor"/>
      </rPr>
      <t xml:space="preserve">Last day for *metro-town clerk to publish </t>
    </r>
    <r>
      <rPr>
        <i/>
        <sz val="12"/>
        <rFont val="Calibri"/>
        <family val="2"/>
        <scheme val="minor"/>
      </rPr>
      <t>2nd</t>
    </r>
    <r>
      <rPr>
        <sz val="12"/>
        <rFont val="Calibri"/>
        <family val="2"/>
        <scheme val="minor"/>
      </rPr>
      <t xml:space="preserve"> of 2 </t>
    </r>
    <r>
      <rPr>
        <b/>
        <i/>
        <u/>
        <sz val="12"/>
        <rFont val="Calibri"/>
        <family val="2"/>
        <scheme val="minor"/>
      </rPr>
      <t xml:space="preserve">March Town </t>
    </r>
    <r>
      <rPr>
        <sz val="12"/>
        <rFont val="Calibri"/>
        <family val="2"/>
        <scheme val="minor"/>
      </rPr>
      <t xml:space="preserve">elections </t>
    </r>
    <r>
      <rPr>
        <u/>
        <sz val="12"/>
        <rFont val="Calibri"/>
        <family val="2"/>
        <scheme val="minor"/>
      </rPr>
      <t>Notice of Election</t>
    </r>
    <r>
      <rPr>
        <sz val="12"/>
        <rFont val="Calibri"/>
        <family val="2"/>
        <scheme val="minor"/>
      </rPr>
      <t xml:space="preserve"> - 1 week before election. (Optional for *non-metro towns) </t>
    </r>
    <r>
      <rPr>
        <i/>
        <sz val="12"/>
        <rFont val="Calibri"/>
        <family val="2"/>
        <scheme val="minor"/>
      </rPr>
      <t>M.S. 205.16, subd. 1</t>
    </r>
  </si>
  <si>
    <r>
      <t xml:space="preserve">Town with March Elections: </t>
    </r>
    <r>
      <rPr>
        <sz val="12"/>
        <rFont val="Calibri"/>
        <family val="2"/>
        <scheme val="minor"/>
      </rPr>
      <t xml:space="preserve">Last day for *metro-town clerk to publish </t>
    </r>
    <r>
      <rPr>
        <i/>
        <sz val="12"/>
        <rFont val="Calibri"/>
        <family val="2"/>
        <scheme val="minor"/>
      </rPr>
      <t>2nd</t>
    </r>
    <r>
      <rPr>
        <sz val="12"/>
        <rFont val="Calibri"/>
        <family val="2"/>
        <scheme val="minor"/>
      </rPr>
      <t xml:space="preserve"> of 2 </t>
    </r>
    <r>
      <rPr>
        <b/>
        <i/>
        <u/>
        <sz val="12"/>
        <rFont val="Calibri"/>
        <family val="2"/>
        <scheme val="minor"/>
      </rPr>
      <t xml:space="preserve">March Town </t>
    </r>
    <r>
      <rPr>
        <sz val="12"/>
        <rFont val="Calibri"/>
        <family val="2"/>
        <scheme val="minor"/>
      </rPr>
      <t xml:space="preserve">elections </t>
    </r>
    <r>
      <rPr>
        <u/>
        <sz val="12"/>
        <rFont val="Calibri"/>
        <family val="2"/>
        <scheme val="minor"/>
      </rPr>
      <t>Notice of Election</t>
    </r>
    <r>
      <rPr>
        <sz val="12"/>
        <rFont val="Calibri"/>
        <family val="2"/>
        <scheme val="minor"/>
      </rPr>
      <t xml:space="preserve"> - 1 week before election. (Optional for *non-metro towns) </t>
    </r>
    <r>
      <rPr>
        <i/>
        <sz val="12"/>
        <rFont val="Calibri"/>
        <family val="2"/>
        <scheme val="minor"/>
      </rPr>
      <t>M.S. 205.16, subd. 1</t>
    </r>
  </si>
  <si>
    <r>
      <t xml:space="preserve">Jurisdiction with February Uniform Election Day Special Election: </t>
    </r>
    <r>
      <rPr>
        <sz val="12"/>
        <rFont val="Calibri"/>
        <family val="2"/>
        <scheme val="minor"/>
      </rPr>
      <t xml:space="preserve">Last day for clerk to secure </t>
    </r>
    <r>
      <rPr>
        <b/>
        <i/>
        <u/>
        <sz val="12"/>
        <rFont val="Calibri"/>
        <family val="2"/>
        <scheme val="minor"/>
      </rPr>
      <t>February Uniform Election Date</t>
    </r>
    <r>
      <rPr>
        <sz val="12"/>
        <rFont val="Calibri"/>
        <family val="2"/>
        <scheme val="minor"/>
      </rPr>
      <t xml:space="preserve"> election materials from auditor – 4 days before election. </t>
    </r>
    <r>
      <rPr>
        <i/>
        <sz val="12"/>
        <rFont val="Calibri"/>
        <family val="2"/>
        <scheme val="minor"/>
      </rPr>
      <t>M.S. 204B.28, subd. 2</t>
    </r>
  </si>
  <si>
    <r>
      <t xml:space="preserve">OSS: </t>
    </r>
    <r>
      <rPr>
        <sz val="12"/>
        <rFont val="Calibri"/>
        <family val="2"/>
        <scheme val="minor"/>
      </rPr>
      <t xml:space="preserve">Last day for clerk to secure </t>
    </r>
    <r>
      <rPr>
        <b/>
        <i/>
        <u/>
        <sz val="12"/>
        <rFont val="Calibri"/>
        <family val="2"/>
        <scheme val="minor"/>
      </rPr>
      <t>March Town</t>
    </r>
    <r>
      <rPr>
        <sz val="12"/>
        <rFont val="Calibri"/>
        <family val="2"/>
        <scheme val="minor"/>
      </rPr>
      <t xml:space="preserve"> election materials from auditor – 4 days before election. </t>
    </r>
    <r>
      <rPr>
        <i/>
        <sz val="12"/>
        <rFont val="Calibri"/>
        <family val="2"/>
        <scheme val="minor"/>
      </rPr>
      <t>M.S. 204B.28, subd. 2</t>
    </r>
  </si>
  <si>
    <r>
      <t xml:space="preserve">County: </t>
    </r>
    <r>
      <rPr>
        <sz val="12"/>
        <rFont val="Calibri"/>
        <family val="2"/>
        <scheme val="minor"/>
      </rPr>
      <t xml:space="preserve">Last day for clerk to secure </t>
    </r>
    <r>
      <rPr>
        <b/>
        <i/>
        <u/>
        <sz val="12"/>
        <rFont val="Calibri"/>
        <family val="2"/>
        <scheme val="minor"/>
      </rPr>
      <t>March Town</t>
    </r>
    <r>
      <rPr>
        <sz val="12"/>
        <rFont val="Calibri"/>
        <family val="2"/>
        <scheme val="minor"/>
      </rPr>
      <t xml:space="preserve"> election materials from auditor – 4 days before election. </t>
    </r>
    <r>
      <rPr>
        <i/>
        <sz val="12"/>
        <rFont val="Calibri"/>
        <family val="2"/>
        <scheme val="minor"/>
      </rPr>
      <t>M.S. 204B.28, subd. 2</t>
    </r>
  </si>
  <si>
    <r>
      <t xml:space="preserve">Town with March Elections: </t>
    </r>
    <r>
      <rPr>
        <sz val="12"/>
        <rFont val="Calibri"/>
        <family val="2"/>
        <scheme val="minor"/>
      </rPr>
      <t xml:space="preserve">Last day for clerk to secure </t>
    </r>
    <r>
      <rPr>
        <b/>
        <i/>
        <u/>
        <sz val="12"/>
        <rFont val="Calibri"/>
        <family val="2"/>
        <scheme val="minor"/>
      </rPr>
      <t>March Town</t>
    </r>
    <r>
      <rPr>
        <sz val="12"/>
        <rFont val="Calibri"/>
        <family val="2"/>
        <scheme val="minor"/>
      </rPr>
      <t xml:space="preserve"> election materials from auditor – 4 days before election. </t>
    </r>
    <r>
      <rPr>
        <i/>
        <sz val="12"/>
        <rFont val="Calibri"/>
        <family val="2"/>
        <scheme val="minor"/>
      </rPr>
      <t>M.S. 204B.28, subd. 2</t>
    </r>
  </si>
  <si>
    <r>
      <t xml:space="preserve">Jurisdiction with April Uniform Election Day Special Election: </t>
    </r>
    <r>
      <rPr>
        <sz val="12"/>
        <rFont val="Calibri"/>
        <family val="2"/>
        <scheme val="minor"/>
      </rPr>
      <t xml:space="preserve">Last day for clerk to secure </t>
    </r>
    <r>
      <rPr>
        <b/>
        <i/>
        <u/>
        <sz val="12"/>
        <rFont val="Calibri"/>
        <family val="2"/>
        <scheme val="minor"/>
      </rPr>
      <t xml:space="preserve">April Uniform Election Date </t>
    </r>
    <r>
      <rPr>
        <sz val="12"/>
        <rFont val="Calibri"/>
        <family val="2"/>
        <scheme val="minor"/>
      </rPr>
      <t xml:space="preserve">election materials from auditor – 4 days before election. </t>
    </r>
    <r>
      <rPr>
        <i/>
        <sz val="12"/>
        <rFont val="Calibri"/>
        <family val="2"/>
        <scheme val="minor"/>
      </rPr>
      <t>M.S. 204B.28, subd. 2</t>
    </r>
  </si>
  <si>
    <r>
      <t xml:space="preserve">Jurisdiction with May Uniform Election Day Special Election: </t>
    </r>
    <r>
      <rPr>
        <sz val="12"/>
        <rFont val="Calibri"/>
        <family val="2"/>
        <scheme val="minor"/>
      </rPr>
      <t xml:space="preserve">Last day for clerk to secure </t>
    </r>
    <r>
      <rPr>
        <b/>
        <i/>
        <u/>
        <sz val="12"/>
        <rFont val="Calibri"/>
        <family val="2"/>
        <scheme val="minor"/>
      </rPr>
      <t xml:space="preserve">May Uniform Election Date </t>
    </r>
    <r>
      <rPr>
        <sz val="12"/>
        <rFont val="Calibri"/>
        <family val="2"/>
        <scheme val="minor"/>
      </rPr>
      <t xml:space="preserve">election materials from auditor – 4 days before election. </t>
    </r>
    <r>
      <rPr>
        <i/>
        <sz val="12"/>
        <rFont val="Calibri"/>
        <family val="2"/>
        <scheme val="minor"/>
      </rPr>
      <t>M.S. 204B.28, subd. 2</t>
    </r>
  </si>
  <si>
    <r>
      <t xml:space="preserve">OSS: </t>
    </r>
    <r>
      <rPr>
        <sz val="12"/>
        <rFont val="Calibri"/>
        <family val="2"/>
        <scheme val="minor"/>
      </rPr>
      <t xml:space="preserve">Last day for clerk to secure </t>
    </r>
    <r>
      <rPr>
        <b/>
        <i/>
        <u/>
        <sz val="12"/>
        <rFont val="Calibri"/>
        <family val="2"/>
        <scheme val="minor"/>
      </rPr>
      <t>State Primary</t>
    </r>
    <r>
      <rPr>
        <sz val="12"/>
        <rFont val="Calibri"/>
        <family val="2"/>
        <scheme val="minor"/>
      </rPr>
      <t xml:space="preserve"> election materials from auditor – 4 days before election. </t>
    </r>
    <r>
      <rPr>
        <i/>
        <sz val="12"/>
        <rFont val="Calibri"/>
        <family val="2"/>
        <scheme val="minor"/>
      </rPr>
      <t>M.S. 204B.28, subd. 2</t>
    </r>
  </si>
  <si>
    <r>
      <t xml:space="preserve">County: </t>
    </r>
    <r>
      <rPr>
        <sz val="12"/>
        <rFont val="Calibri"/>
        <family val="2"/>
        <scheme val="minor"/>
      </rPr>
      <t xml:space="preserve">Last day for clerk to secure </t>
    </r>
    <r>
      <rPr>
        <b/>
        <i/>
        <u/>
        <sz val="12"/>
        <rFont val="Calibri"/>
        <family val="2"/>
        <scheme val="minor"/>
      </rPr>
      <t>State Primary</t>
    </r>
    <r>
      <rPr>
        <sz val="12"/>
        <rFont val="Calibri"/>
        <family val="2"/>
        <scheme val="minor"/>
      </rPr>
      <t xml:space="preserve"> election materials from auditor – 4 days before election. </t>
    </r>
    <r>
      <rPr>
        <i/>
        <sz val="12"/>
        <rFont val="Calibri"/>
        <family val="2"/>
        <scheme val="minor"/>
      </rPr>
      <t>M.S. 204B.28, subd. 2</t>
    </r>
  </si>
  <si>
    <r>
      <t xml:space="preserve">City with a Primary: </t>
    </r>
    <r>
      <rPr>
        <sz val="12"/>
        <rFont val="Calibri"/>
        <family val="2"/>
        <scheme val="minor"/>
      </rPr>
      <t xml:space="preserve">Last day for clerk to secure </t>
    </r>
    <r>
      <rPr>
        <b/>
        <i/>
        <u/>
        <sz val="12"/>
        <rFont val="Calibri"/>
        <family val="2"/>
        <scheme val="minor"/>
      </rPr>
      <t>State Primary</t>
    </r>
    <r>
      <rPr>
        <sz val="12"/>
        <rFont val="Calibri"/>
        <family val="2"/>
        <scheme val="minor"/>
      </rPr>
      <t xml:space="preserve"> election materials from auditor – 4 days before election. </t>
    </r>
    <r>
      <rPr>
        <i/>
        <sz val="12"/>
        <rFont val="Calibri"/>
        <family val="2"/>
        <scheme val="minor"/>
      </rPr>
      <t>M.S. 204B.28, subd. 2</t>
    </r>
  </si>
  <si>
    <r>
      <t xml:space="preserve">City without a Primary: </t>
    </r>
    <r>
      <rPr>
        <sz val="12"/>
        <rFont val="Calibri"/>
        <family val="2"/>
        <scheme val="minor"/>
      </rPr>
      <t xml:space="preserve">Last day for clerk to secure </t>
    </r>
    <r>
      <rPr>
        <b/>
        <i/>
        <u/>
        <sz val="12"/>
        <rFont val="Calibri"/>
        <family val="2"/>
        <scheme val="minor"/>
      </rPr>
      <t>State Primary</t>
    </r>
    <r>
      <rPr>
        <sz val="12"/>
        <rFont val="Calibri"/>
        <family val="2"/>
        <scheme val="minor"/>
      </rPr>
      <t xml:space="preserve"> election materials from auditor – 4 days before election. </t>
    </r>
    <r>
      <rPr>
        <i/>
        <sz val="12"/>
        <rFont val="Calibri"/>
        <family val="2"/>
        <scheme val="minor"/>
      </rPr>
      <t>M.S. 204B.28, subd. 2</t>
    </r>
  </si>
  <si>
    <r>
      <t xml:space="preserve">Town with March Elections: </t>
    </r>
    <r>
      <rPr>
        <sz val="12"/>
        <rFont val="Calibri"/>
        <family val="2"/>
        <scheme val="minor"/>
      </rPr>
      <t xml:space="preserve">Last day for clerk to secure </t>
    </r>
    <r>
      <rPr>
        <b/>
        <i/>
        <u/>
        <sz val="12"/>
        <rFont val="Calibri"/>
        <family val="2"/>
        <scheme val="minor"/>
      </rPr>
      <t>State Primary</t>
    </r>
    <r>
      <rPr>
        <sz val="12"/>
        <rFont val="Calibri"/>
        <family val="2"/>
        <scheme val="minor"/>
      </rPr>
      <t xml:space="preserve"> election materials from auditor – 4 days before election. </t>
    </r>
    <r>
      <rPr>
        <i/>
        <sz val="12"/>
        <rFont val="Calibri"/>
        <family val="2"/>
        <scheme val="minor"/>
      </rPr>
      <t>M.S. 204B.28, subd. 2</t>
    </r>
  </si>
  <si>
    <r>
      <t xml:space="preserve">Town with November Elections: </t>
    </r>
    <r>
      <rPr>
        <sz val="12"/>
        <rFont val="Calibri"/>
        <family val="2"/>
        <scheme val="minor"/>
      </rPr>
      <t xml:space="preserve">Last day for clerk to secure </t>
    </r>
    <r>
      <rPr>
        <b/>
        <i/>
        <u/>
        <sz val="12"/>
        <rFont val="Calibri"/>
        <family val="2"/>
        <scheme val="minor"/>
      </rPr>
      <t>State Primary</t>
    </r>
    <r>
      <rPr>
        <sz val="12"/>
        <rFont val="Calibri"/>
        <family val="2"/>
        <scheme val="minor"/>
      </rPr>
      <t xml:space="preserve"> election materials from auditor – 4 days before election. </t>
    </r>
    <r>
      <rPr>
        <i/>
        <sz val="12"/>
        <rFont val="Calibri"/>
        <family val="2"/>
        <scheme val="minor"/>
      </rPr>
      <t>M.S. 204B.28, subd. 2</t>
    </r>
  </si>
  <si>
    <r>
      <t xml:space="preserve">OSS: </t>
    </r>
    <r>
      <rPr>
        <sz val="12"/>
        <rFont val="Calibri"/>
        <family val="2"/>
        <scheme val="minor"/>
      </rPr>
      <t xml:space="preserve">Last day for clerk to secure </t>
    </r>
    <r>
      <rPr>
        <b/>
        <i/>
        <u/>
        <sz val="12"/>
        <rFont val="Calibri"/>
        <family val="2"/>
        <scheme val="minor"/>
      </rPr>
      <t>State General</t>
    </r>
    <r>
      <rPr>
        <sz val="12"/>
        <rFont val="Calibri"/>
        <family val="2"/>
        <scheme val="minor"/>
      </rPr>
      <t xml:space="preserve"> election materials from auditor – 4 days before election. </t>
    </r>
    <r>
      <rPr>
        <i/>
        <sz val="12"/>
        <rFont val="Calibri"/>
        <family val="2"/>
        <scheme val="minor"/>
      </rPr>
      <t>M.S. 204B.28, subd. 2</t>
    </r>
  </si>
  <si>
    <r>
      <t xml:space="preserve">County: </t>
    </r>
    <r>
      <rPr>
        <sz val="12"/>
        <rFont val="Calibri"/>
        <family val="2"/>
        <scheme val="minor"/>
      </rPr>
      <t xml:space="preserve">Last day for clerk to secure </t>
    </r>
    <r>
      <rPr>
        <b/>
        <i/>
        <u/>
        <sz val="12"/>
        <rFont val="Calibri"/>
        <family val="2"/>
        <scheme val="minor"/>
      </rPr>
      <t>State General</t>
    </r>
    <r>
      <rPr>
        <sz val="12"/>
        <rFont val="Calibri"/>
        <family val="2"/>
        <scheme val="minor"/>
      </rPr>
      <t xml:space="preserve"> election materials from auditor – 4 days before election. </t>
    </r>
    <r>
      <rPr>
        <i/>
        <sz val="12"/>
        <rFont val="Calibri"/>
        <family val="2"/>
        <scheme val="minor"/>
      </rPr>
      <t>M.S. 204B.28, subd. 2</t>
    </r>
  </si>
  <si>
    <r>
      <t xml:space="preserve">City with a Primary: </t>
    </r>
    <r>
      <rPr>
        <sz val="12"/>
        <rFont val="Calibri"/>
        <family val="2"/>
        <scheme val="minor"/>
      </rPr>
      <t xml:space="preserve">Last day for clerk to secure </t>
    </r>
    <r>
      <rPr>
        <b/>
        <i/>
        <u/>
        <sz val="12"/>
        <rFont val="Calibri"/>
        <family val="2"/>
        <scheme val="minor"/>
      </rPr>
      <t>State General</t>
    </r>
    <r>
      <rPr>
        <sz val="12"/>
        <rFont val="Calibri"/>
        <family val="2"/>
        <scheme val="minor"/>
      </rPr>
      <t xml:space="preserve"> election materials from auditor – 4 days before election. </t>
    </r>
    <r>
      <rPr>
        <i/>
        <sz val="12"/>
        <rFont val="Calibri"/>
        <family val="2"/>
        <scheme val="minor"/>
      </rPr>
      <t>M.S. 204B.28, subd. 2</t>
    </r>
  </si>
  <si>
    <r>
      <t xml:space="preserve">City without a Primary: </t>
    </r>
    <r>
      <rPr>
        <sz val="12"/>
        <rFont val="Calibri"/>
        <family val="2"/>
        <scheme val="minor"/>
      </rPr>
      <t xml:space="preserve">Last day for clerk to secure </t>
    </r>
    <r>
      <rPr>
        <b/>
        <i/>
        <u/>
        <sz val="12"/>
        <rFont val="Calibri"/>
        <family val="2"/>
        <scheme val="minor"/>
      </rPr>
      <t>State General</t>
    </r>
    <r>
      <rPr>
        <sz val="12"/>
        <rFont val="Calibri"/>
        <family val="2"/>
        <scheme val="minor"/>
      </rPr>
      <t xml:space="preserve"> election materials from auditor – 4 days before election. </t>
    </r>
    <r>
      <rPr>
        <i/>
        <sz val="12"/>
        <rFont val="Calibri"/>
        <family val="2"/>
        <scheme val="minor"/>
      </rPr>
      <t>M.S. 204B.28, subd. 2</t>
    </r>
  </si>
  <si>
    <r>
      <t xml:space="preserve">Town with March Elections: </t>
    </r>
    <r>
      <rPr>
        <sz val="12"/>
        <rFont val="Calibri"/>
        <family val="2"/>
        <scheme val="minor"/>
      </rPr>
      <t xml:space="preserve">Last day for clerk to secure </t>
    </r>
    <r>
      <rPr>
        <b/>
        <i/>
        <u/>
        <sz val="12"/>
        <rFont val="Calibri"/>
        <family val="2"/>
        <scheme val="minor"/>
      </rPr>
      <t>State General</t>
    </r>
    <r>
      <rPr>
        <sz val="12"/>
        <rFont val="Calibri"/>
        <family val="2"/>
        <scheme val="minor"/>
      </rPr>
      <t xml:space="preserve"> election materials from auditor – 4 days before election. </t>
    </r>
    <r>
      <rPr>
        <i/>
        <sz val="12"/>
        <rFont val="Calibri"/>
        <family val="2"/>
        <scheme val="minor"/>
      </rPr>
      <t>M.S. 204B.28, subd. 2</t>
    </r>
  </si>
  <si>
    <r>
      <t xml:space="preserve">Town with November Elections: </t>
    </r>
    <r>
      <rPr>
        <sz val="12"/>
        <rFont val="Calibri"/>
        <family val="2"/>
        <scheme val="minor"/>
      </rPr>
      <t xml:space="preserve">Last day for clerk to secure </t>
    </r>
    <r>
      <rPr>
        <b/>
        <i/>
        <u/>
        <sz val="12"/>
        <rFont val="Calibri"/>
        <family val="2"/>
        <scheme val="minor"/>
      </rPr>
      <t>State General</t>
    </r>
    <r>
      <rPr>
        <sz val="12"/>
        <rFont val="Calibri"/>
        <family val="2"/>
        <scheme val="minor"/>
      </rPr>
      <t xml:space="preserve"> election materials from auditor – 4 days before election. </t>
    </r>
    <r>
      <rPr>
        <i/>
        <sz val="12"/>
        <rFont val="Calibri"/>
        <family val="2"/>
        <scheme val="minor"/>
      </rPr>
      <t>M.S. 204B.28, subd. 2</t>
    </r>
  </si>
  <si>
    <r>
      <t xml:space="preserve">Jurisdiction with May Uniform Election Day Special Election: </t>
    </r>
    <r>
      <rPr>
        <sz val="12"/>
        <rFont val="Calibri"/>
        <family val="2"/>
        <scheme val="minor"/>
      </rPr>
      <t xml:space="preserve">Last day for jurisdictions with </t>
    </r>
    <r>
      <rPr>
        <b/>
        <i/>
        <u/>
        <sz val="12"/>
        <rFont val="Calibri"/>
        <family val="2"/>
        <scheme val="minor"/>
      </rPr>
      <t>May Uniform Election Date</t>
    </r>
    <r>
      <rPr>
        <sz val="12"/>
        <rFont val="Calibri"/>
        <family val="2"/>
        <scheme val="minor"/>
      </rPr>
      <t xml:space="preserve"> special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</si>
  <si>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Jurisdiction with April Uniform Election Day Special Election: </t>
    </r>
    <r>
      <rPr>
        <sz val="12"/>
        <rFont val="Calibri"/>
        <family val="2"/>
        <scheme val="minor"/>
      </rPr>
      <t xml:space="preserve">Last day for jurisdictions with </t>
    </r>
    <r>
      <rPr>
        <b/>
        <i/>
        <u/>
        <sz val="12"/>
        <rFont val="Calibri"/>
        <family val="2"/>
        <scheme val="minor"/>
      </rPr>
      <t>April Uniform Election Date</t>
    </r>
    <r>
      <rPr>
        <sz val="12"/>
        <rFont val="Calibri"/>
        <family val="2"/>
        <scheme val="minor"/>
      </rPr>
      <t xml:space="preserve"> special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</si>
  <si>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Jurisdiction with February Uniform Election Day Special Election: </t>
    </r>
    <r>
      <rPr>
        <sz val="12"/>
        <rFont val="Calibri"/>
        <family val="2"/>
        <scheme val="minor"/>
      </rPr>
      <t xml:space="preserve">Last day for jurisdictions with </t>
    </r>
    <r>
      <rPr>
        <b/>
        <i/>
        <u/>
        <sz val="12"/>
        <rFont val="Calibri"/>
        <family val="2"/>
        <scheme val="minor"/>
      </rPr>
      <t>February Uniform Election Date</t>
    </r>
    <r>
      <rPr>
        <sz val="12"/>
        <rFont val="Calibri"/>
        <family val="2"/>
        <scheme val="minor"/>
      </rPr>
      <t xml:space="preserve"> special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</si>
  <si>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OSS: </t>
    </r>
    <r>
      <rPr>
        <sz val="12"/>
        <rFont val="Calibri"/>
        <family val="2"/>
        <scheme val="minor"/>
      </rPr>
      <t xml:space="preserve">Last day for jurisdictions with </t>
    </r>
    <r>
      <rPr>
        <b/>
        <i/>
        <u/>
        <sz val="12"/>
        <rFont val="Calibri"/>
        <family val="2"/>
        <scheme val="minor"/>
      </rPr>
      <t>State Primary</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</si>
  <si>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County: </t>
    </r>
    <r>
      <rPr>
        <sz val="12"/>
        <rFont val="Calibri"/>
        <family val="2"/>
        <scheme val="minor"/>
      </rPr>
      <t xml:space="preserve">Last day for jurisdictions with </t>
    </r>
    <r>
      <rPr>
        <b/>
        <i/>
        <u/>
        <sz val="12"/>
        <rFont val="Calibri"/>
        <family val="2"/>
        <scheme val="minor"/>
      </rPr>
      <t>State Primary</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</si>
  <si>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City with a Primary: </t>
    </r>
    <r>
      <rPr>
        <sz val="12"/>
        <rFont val="Calibri"/>
        <family val="2"/>
        <scheme val="minor"/>
      </rPr>
      <t xml:space="preserve">Last day for jurisdictions with </t>
    </r>
    <r>
      <rPr>
        <b/>
        <i/>
        <u/>
        <sz val="12"/>
        <rFont val="Calibri"/>
        <family val="2"/>
        <scheme val="minor"/>
      </rPr>
      <t>State Primary</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</si>
  <si>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City without a Primary: </t>
    </r>
    <r>
      <rPr>
        <sz val="12"/>
        <rFont val="Calibri"/>
        <family val="2"/>
        <scheme val="minor"/>
      </rPr>
      <t xml:space="preserve">Last day for jurisdictions with </t>
    </r>
    <r>
      <rPr>
        <b/>
        <i/>
        <u/>
        <sz val="12"/>
        <rFont val="Calibri"/>
        <family val="2"/>
        <scheme val="minor"/>
      </rPr>
      <t>State Primary</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</si>
  <si>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Town with March Elections: </t>
    </r>
    <r>
      <rPr>
        <sz val="12"/>
        <rFont val="Calibri"/>
        <family val="2"/>
        <scheme val="minor"/>
      </rPr>
      <t xml:space="preserve">Last day for jurisdictions with </t>
    </r>
    <r>
      <rPr>
        <b/>
        <i/>
        <u/>
        <sz val="12"/>
        <rFont val="Calibri"/>
        <family val="2"/>
        <scheme val="minor"/>
      </rPr>
      <t>State Primary</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</si>
  <si>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Town with November Elections: </t>
    </r>
    <r>
      <rPr>
        <sz val="12"/>
        <rFont val="Calibri"/>
        <family val="2"/>
        <scheme val="minor"/>
      </rPr>
      <t xml:space="preserve">Last day for jurisdictions with </t>
    </r>
    <r>
      <rPr>
        <b/>
        <i/>
        <u/>
        <sz val="12"/>
        <rFont val="Calibri"/>
        <family val="2"/>
        <scheme val="minor"/>
      </rPr>
      <t>State Primary</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</si>
  <si>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OSS: </t>
    </r>
    <r>
      <rPr>
        <sz val="12"/>
        <rFont val="Calibri"/>
        <family val="2"/>
        <scheme val="minor"/>
      </rPr>
      <t xml:space="preserve">Last day for jurisdictions with </t>
    </r>
    <r>
      <rPr>
        <b/>
        <i/>
        <u/>
        <sz val="12"/>
        <rFont val="Calibri"/>
        <family val="2"/>
        <scheme val="minor"/>
      </rPr>
      <t>State General</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</si>
  <si>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County: </t>
    </r>
    <r>
      <rPr>
        <sz val="12"/>
        <rFont val="Calibri"/>
        <family val="2"/>
        <scheme val="minor"/>
      </rPr>
      <t xml:space="preserve">Last day for jurisdictions with </t>
    </r>
    <r>
      <rPr>
        <b/>
        <i/>
        <u/>
        <sz val="12"/>
        <rFont val="Calibri"/>
        <family val="2"/>
        <scheme val="minor"/>
      </rPr>
      <t>State General</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</si>
  <si>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City with a Primary: </t>
    </r>
    <r>
      <rPr>
        <sz val="12"/>
        <rFont val="Calibri"/>
        <family val="2"/>
        <scheme val="minor"/>
      </rPr>
      <t xml:space="preserve">Last day for jurisdictions with </t>
    </r>
    <r>
      <rPr>
        <b/>
        <i/>
        <u/>
        <sz val="12"/>
        <rFont val="Calibri"/>
        <family val="2"/>
        <scheme val="minor"/>
      </rPr>
      <t>State General</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</si>
  <si>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City without a Primary: </t>
    </r>
    <r>
      <rPr>
        <sz val="12"/>
        <rFont val="Calibri"/>
        <family val="2"/>
        <scheme val="minor"/>
      </rPr>
      <t xml:space="preserve">Last day for jurisdictions with </t>
    </r>
    <r>
      <rPr>
        <b/>
        <i/>
        <u/>
        <sz val="12"/>
        <rFont val="Calibri"/>
        <family val="2"/>
        <scheme val="minor"/>
      </rPr>
      <t>State General</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</si>
  <si>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Town with March Elections: </t>
    </r>
    <r>
      <rPr>
        <sz val="12"/>
        <rFont val="Calibri"/>
        <family val="2"/>
        <scheme val="minor"/>
      </rPr>
      <t xml:space="preserve">Last day for jurisdictions with </t>
    </r>
    <r>
      <rPr>
        <b/>
        <i/>
        <u/>
        <sz val="12"/>
        <rFont val="Calibri"/>
        <family val="2"/>
        <scheme val="minor"/>
      </rPr>
      <t>State General</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</si>
  <si>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Town with November Elections: </t>
    </r>
    <r>
      <rPr>
        <sz val="12"/>
        <rFont val="Calibri"/>
        <family val="2"/>
        <scheme val="minor"/>
      </rPr>
      <t xml:space="preserve">Last day for jurisdictions with </t>
    </r>
    <r>
      <rPr>
        <b/>
        <i/>
        <u/>
        <sz val="12"/>
        <rFont val="Calibri"/>
        <family val="2"/>
        <scheme val="minor"/>
      </rPr>
      <t>State General</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</si>
  <si>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Jurisdiction with February Uniform Election Day Special Election: </t>
    </r>
    <r>
      <rPr>
        <sz val="12"/>
        <rFont val="Calibri"/>
        <family val="2"/>
        <scheme val="minor"/>
      </rPr>
      <t xml:space="preserve">Last day for jurisdictions with </t>
    </r>
    <r>
      <rPr>
        <b/>
        <i/>
        <u/>
        <sz val="12"/>
        <rFont val="Calibri"/>
        <family val="2"/>
        <scheme val="minor"/>
      </rPr>
      <t>February Uniform Election Date</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</si>
  <si>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OSS: </t>
    </r>
    <r>
      <rPr>
        <sz val="12"/>
        <rFont val="Calibri"/>
        <family val="2"/>
        <scheme val="minor"/>
      </rPr>
      <t xml:space="preserve">Last day for town with </t>
    </r>
    <r>
      <rPr>
        <b/>
        <i/>
        <u/>
        <sz val="12"/>
        <rFont val="Calibri"/>
        <family val="2"/>
        <scheme val="minor"/>
      </rPr>
      <t>March Town</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</si>
  <si>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County: </t>
    </r>
    <r>
      <rPr>
        <sz val="12"/>
        <rFont val="Calibri"/>
        <family val="2"/>
        <scheme val="minor"/>
      </rPr>
      <t xml:space="preserve">Last day for town with </t>
    </r>
    <r>
      <rPr>
        <b/>
        <i/>
        <u/>
        <sz val="12"/>
        <rFont val="Calibri"/>
        <family val="2"/>
        <scheme val="minor"/>
      </rPr>
      <t>March Town</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</si>
  <si>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Town with March Elections: </t>
    </r>
    <r>
      <rPr>
        <sz val="12"/>
        <rFont val="Calibri"/>
        <family val="2"/>
        <scheme val="minor"/>
      </rPr>
      <t xml:space="preserve">Last day for town with </t>
    </r>
    <r>
      <rPr>
        <b/>
        <i/>
        <u/>
        <sz val="12"/>
        <rFont val="Calibri"/>
        <family val="2"/>
        <scheme val="minor"/>
      </rPr>
      <t>March Town</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</si>
  <si>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r>
      <t xml:space="preserve">Jurisdiction with April Uniform Election Day Special Election: </t>
    </r>
    <r>
      <rPr>
        <sz val="12"/>
        <rFont val="Calibri"/>
        <family val="2"/>
        <scheme val="minor"/>
      </rPr>
      <t xml:space="preserve">Last day for jurisdiction with </t>
    </r>
    <r>
      <rPr>
        <b/>
        <i/>
        <u/>
        <sz val="12"/>
        <rFont val="Calibri"/>
        <family val="2"/>
        <scheme val="minor"/>
      </rPr>
      <t>April Uniform Election Date</t>
    </r>
    <r>
      <rPr>
        <sz val="12"/>
        <rFont val="Calibri"/>
        <family val="2"/>
        <scheme val="minor"/>
      </rPr>
      <t xml:space="preserve"> elections to disseminate information to the public about the use of a </t>
    </r>
    <r>
      <rPr>
        <i/>
        <sz val="12"/>
        <rFont val="Calibri"/>
        <family val="2"/>
        <scheme val="minor"/>
      </rPr>
      <t>new</t>
    </r>
    <r>
      <rPr>
        <sz val="12"/>
        <rFont val="Calibri"/>
        <family val="2"/>
        <scheme val="minor"/>
      </rPr>
      <t xml:space="preserve"> voting system – at least 60 days prior to the election. </t>
    </r>
    <r>
      <rPr>
        <i/>
        <sz val="12"/>
        <rFont val="Calibri"/>
        <family val="2"/>
        <scheme val="minor"/>
      </rPr>
      <t>M.S. 206.58, subd. 1</t>
    </r>
  </si>
  <si>
    <t>203B.04; subds. 1 &amp; 2; 203B.11, subds. 3 &amp; 4; 204B.45, subd. 2; 204B.46</t>
  </si>
  <si>
    <r>
      <t xml:space="preserve">OSS: </t>
    </r>
    <r>
      <rPr>
        <sz val="12"/>
        <rFont val="Calibri"/>
        <family val="2"/>
        <scheme val="minor"/>
      </rPr>
      <t xml:space="preserve">Last day to do public accuracy test of </t>
    </r>
    <r>
      <rPr>
        <b/>
        <i/>
        <u/>
        <sz val="12"/>
        <rFont val="Calibri"/>
        <family val="2"/>
        <scheme val="minor"/>
      </rPr>
      <t>March Town</t>
    </r>
    <r>
      <rPr>
        <sz val="12"/>
        <rFont val="Calibri"/>
        <family val="2"/>
        <scheme val="minor"/>
      </rPr>
      <t xml:space="preserve"> 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</si>
  <si>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County: </t>
    </r>
    <r>
      <rPr>
        <sz val="12"/>
        <rFont val="Calibri"/>
        <family val="2"/>
        <scheme val="minor"/>
      </rPr>
      <t xml:space="preserve">Last day to do public accuracy test of </t>
    </r>
    <r>
      <rPr>
        <b/>
        <i/>
        <u/>
        <sz val="12"/>
        <rFont val="Calibri"/>
        <family val="2"/>
        <scheme val="minor"/>
      </rPr>
      <t>March Town</t>
    </r>
    <r>
      <rPr>
        <sz val="12"/>
        <rFont val="Calibri"/>
        <family val="2"/>
        <scheme val="minor"/>
      </rPr>
      <t xml:space="preserve"> 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</si>
  <si>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Town with March Elections: </t>
    </r>
    <r>
      <rPr>
        <sz val="12"/>
        <rFont val="Calibri"/>
        <family val="2"/>
        <scheme val="minor"/>
      </rPr>
      <t xml:space="preserve">Last day to do public accuracy test of </t>
    </r>
    <r>
      <rPr>
        <b/>
        <i/>
        <u/>
        <sz val="12"/>
        <rFont val="Calibri"/>
        <family val="2"/>
        <scheme val="minor"/>
      </rPr>
      <t>March Town</t>
    </r>
    <r>
      <rPr>
        <sz val="12"/>
        <rFont val="Calibri"/>
        <family val="2"/>
        <scheme val="minor"/>
      </rPr>
      <t xml:space="preserve"> 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</si>
  <si>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Jurisdiction with February Uniform Election Day Special Election: </t>
    </r>
    <r>
      <rPr>
        <sz val="12"/>
        <rFont val="Calibri"/>
        <family val="2"/>
        <scheme val="minor"/>
      </rPr>
      <t xml:space="preserve">Last day to do public accuracy test of </t>
    </r>
    <r>
      <rPr>
        <b/>
        <i/>
        <u/>
        <sz val="12"/>
        <rFont val="Calibri"/>
        <family val="2"/>
        <scheme val="minor"/>
      </rPr>
      <t>February Uniform Election Date</t>
    </r>
    <r>
      <rPr>
        <sz val="12"/>
        <rFont val="Calibri"/>
        <family val="2"/>
        <scheme val="minor"/>
      </rPr>
      <t xml:space="preserve"> 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</si>
  <si>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Jurisdiction with April Uniform Election Day Special Election: </t>
    </r>
    <r>
      <rPr>
        <sz val="12"/>
        <rFont val="Calibri"/>
        <family val="2"/>
        <scheme val="minor"/>
      </rPr>
      <t xml:space="preserve">Last day to do public accuracy test of </t>
    </r>
    <r>
      <rPr>
        <b/>
        <i/>
        <u/>
        <sz val="12"/>
        <rFont val="Calibri"/>
        <family val="2"/>
        <scheme val="minor"/>
      </rPr>
      <t>April Uniform Election Date</t>
    </r>
    <r>
      <rPr>
        <sz val="12"/>
        <rFont val="Calibri"/>
        <family val="2"/>
        <scheme val="minor"/>
      </rPr>
      <t xml:space="preserve"> 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</si>
  <si>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Jurisdiction with May Uniform Election Day Special Election: </t>
    </r>
    <r>
      <rPr>
        <sz val="12"/>
        <rFont val="Calibri"/>
        <family val="2"/>
        <scheme val="minor"/>
      </rPr>
      <t xml:space="preserve">Last day to do public accuracy test of </t>
    </r>
    <r>
      <rPr>
        <b/>
        <i/>
        <u/>
        <sz val="12"/>
        <rFont val="Calibri"/>
        <family val="2"/>
        <scheme val="minor"/>
      </rPr>
      <t>May Uniform Election Date</t>
    </r>
    <r>
      <rPr>
        <sz val="12"/>
        <rFont val="Calibri"/>
        <family val="2"/>
        <scheme val="minor"/>
      </rPr>
      <t xml:space="preserve"> 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</si>
  <si>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OSS: </t>
    </r>
    <r>
      <rPr>
        <sz val="12"/>
        <rFont val="Calibri"/>
        <family val="2"/>
        <scheme val="minor"/>
      </rPr>
      <t xml:space="preserve">Last day to do public accuracy test of </t>
    </r>
    <r>
      <rPr>
        <b/>
        <i/>
        <u/>
        <sz val="12"/>
        <rFont val="Calibri"/>
        <family val="2"/>
        <scheme val="minor"/>
      </rPr>
      <t xml:space="preserve">State Primary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</si>
  <si>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Political Parties: </t>
    </r>
    <r>
      <rPr>
        <sz val="12"/>
        <rFont val="Calibri"/>
        <family val="2"/>
        <scheme val="minor"/>
      </rPr>
      <t xml:space="preserve">Last day to do public accuracy test of </t>
    </r>
    <r>
      <rPr>
        <b/>
        <i/>
        <u/>
        <sz val="12"/>
        <rFont val="Calibri"/>
        <family val="2"/>
        <scheme val="minor"/>
      </rPr>
      <t xml:space="preserve">State Primary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</si>
  <si>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County: </t>
    </r>
    <r>
      <rPr>
        <sz val="12"/>
        <rFont val="Calibri"/>
        <family val="2"/>
        <scheme val="minor"/>
      </rPr>
      <t xml:space="preserve">Last day to do public accuracy test of </t>
    </r>
    <r>
      <rPr>
        <b/>
        <i/>
        <u/>
        <sz val="12"/>
        <rFont val="Calibri"/>
        <family val="2"/>
        <scheme val="minor"/>
      </rPr>
      <t xml:space="preserve">State Primary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</si>
  <si>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City with a Primary: </t>
    </r>
    <r>
      <rPr>
        <sz val="12"/>
        <rFont val="Calibri"/>
        <family val="2"/>
        <scheme val="minor"/>
      </rPr>
      <t xml:space="preserve">Last day to do public accuracy test of </t>
    </r>
    <r>
      <rPr>
        <b/>
        <i/>
        <u/>
        <sz val="12"/>
        <rFont val="Calibri"/>
        <family val="2"/>
        <scheme val="minor"/>
      </rPr>
      <t xml:space="preserve">State Primary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</si>
  <si>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City without a Primary: </t>
    </r>
    <r>
      <rPr>
        <sz val="12"/>
        <rFont val="Calibri"/>
        <family val="2"/>
        <scheme val="minor"/>
      </rPr>
      <t xml:space="preserve">Last day to do public accuracy test of </t>
    </r>
    <r>
      <rPr>
        <b/>
        <i/>
        <u/>
        <sz val="12"/>
        <rFont val="Calibri"/>
        <family val="2"/>
        <scheme val="minor"/>
      </rPr>
      <t xml:space="preserve">State Primary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</si>
  <si>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Town with March Elections: </t>
    </r>
    <r>
      <rPr>
        <sz val="12"/>
        <rFont val="Calibri"/>
        <family val="2"/>
        <scheme val="minor"/>
      </rPr>
      <t xml:space="preserve">Last day to do public accuracy test of </t>
    </r>
    <r>
      <rPr>
        <b/>
        <i/>
        <u/>
        <sz val="12"/>
        <rFont val="Calibri"/>
        <family val="2"/>
        <scheme val="minor"/>
      </rPr>
      <t xml:space="preserve">State Primary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</si>
  <si>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Town with November Elections: </t>
    </r>
    <r>
      <rPr>
        <sz val="12"/>
        <rFont val="Calibri"/>
        <family val="2"/>
        <scheme val="minor"/>
      </rPr>
      <t xml:space="preserve">Last day to do public accuracy test of </t>
    </r>
    <r>
      <rPr>
        <b/>
        <i/>
        <u/>
        <sz val="12"/>
        <rFont val="Calibri"/>
        <family val="2"/>
        <scheme val="minor"/>
      </rPr>
      <t xml:space="preserve">State Primary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</si>
  <si>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School District with a Primary: </t>
    </r>
    <r>
      <rPr>
        <sz val="12"/>
        <rFont val="Calibri"/>
        <family val="2"/>
        <scheme val="minor"/>
      </rPr>
      <t xml:space="preserve">Last day to do public accuracy test of </t>
    </r>
    <r>
      <rPr>
        <b/>
        <i/>
        <u/>
        <sz val="12"/>
        <rFont val="Calibri"/>
        <family val="2"/>
        <scheme val="minor"/>
      </rPr>
      <t xml:space="preserve">State Primary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</si>
  <si>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School District without a Primary: </t>
    </r>
    <r>
      <rPr>
        <sz val="12"/>
        <rFont val="Calibri"/>
        <family val="2"/>
        <scheme val="minor"/>
      </rPr>
      <t xml:space="preserve">Last day to do public accuracy test of </t>
    </r>
    <r>
      <rPr>
        <b/>
        <i/>
        <u/>
        <sz val="12"/>
        <rFont val="Calibri"/>
        <family val="2"/>
        <scheme val="minor"/>
      </rPr>
      <t xml:space="preserve">State Primary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</si>
  <si>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OSS: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</si>
  <si>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Political Parties: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</si>
  <si>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County: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</si>
  <si>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SWCD: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</si>
  <si>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City with a Primary: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</si>
  <si>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City without a Primary: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</si>
  <si>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Town with March Elections: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</si>
  <si>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Town with November Elections: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</si>
  <si>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Hospital District: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</si>
  <si>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School District with a Primary: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</si>
  <si>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School District without a Primary: </t>
    </r>
    <r>
      <rPr>
        <sz val="12"/>
        <rFont val="Calibri"/>
        <family val="2"/>
        <scheme val="minor"/>
      </rPr>
      <t xml:space="preserve">Last day to do public accuracy test of </t>
    </r>
    <r>
      <rPr>
        <b/>
        <i/>
        <u/>
        <sz val="12"/>
        <rFont val="Calibri"/>
        <family val="2"/>
        <scheme val="minor"/>
      </rPr>
      <t xml:space="preserve">State General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</si>
  <si>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Jurisdiction with February Uniform Election Day Special Election: </t>
    </r>
    <r>
      <rPr>
        <sz val="12"/>
        <rFont val="Calibri"/>
        <family val="2"/>
        <scheme val="minor"/>
      </rPr>
      <t xml:space="preserve">Last day to do public accuracy test of </t>
    </r>
    <r>
      <rPr>
        <b/>
        <i/>
        <u/>
        <sz val="12"/>
        <rFont val="Calibri"/>
        <family val="2"/>
        <scheme val="minor"/>
      </rPr>
      <t xml:space="preserve">February Uniform Election Date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</si>
  <si>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OSS: </t>
    </r>
    <r>
      <rPr>
        <sz val="12"/>
        <rFont val="Calibri"/>
        <family val="2"/>
        <scheme val="minor"/>
      </rPr>
      <t xml:space="preserve">Last day to do public accuracy test of </t>
    </r>
    <r>
      <rPr>
        <b/>
        <i/>
        <u/>
        <sz val="12"/>
        <rFont val="Calibri"/>
        <family val="2"/>
        <scheme val="minor"/>
      </rPr>
      <t xml:space="preserve">March Town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</si>
  <si>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County: </t>
    </r>
    <r>
      <rPr>
        <sz val="12"/>
        <rFont val="Calibri"/>
        <family val="2"/>
        <scheme val="minor"/>
      </rPr>
      <t xml:space="preserve">Last day to do public accuracy test of </t>
    </r>
    <r>
      <rPr>
        <b/>
        <i/>
        <u/>
        <sz val="12"/>
        <rFont val="Calibri"/>
        <family val="2"/>
        <scheme val="minor"/>
      </rPr>
      <t xml:space="preserve">March Town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</si>
  <si>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Town with March Elections: </t>
    </r>
    <r>
      <rPr>
        <sz val="12"/>
        <rFont val="Calibri"/>
        <family val="2"/>
        <scheme val="minor"/>
      </rPr>
      <t xml:space="preserve">Last day to do public accuracy test of </t>
    </r>
    <r>
      <rPr>
        <b/>
        <i/>
        <u/>
        <sz val="12"/>
        <rFont val="Calibri"/>
        <family val="2"/>
        <scheme val="minor"/>
      </rPr>
      <t xml:space="preserve">March Town </t>
    </r>
    <r>
      <rPr>
        <sz val="12"/>
        <rFont val="Calibri"/>
        <family val="2"/>
        <scheme val="minor"/>
      </rPr>
      <t xml:space="preserve">voting equipment of tabulator and/or assistive voting devices - within 14 days of election. Publish </t>
    </r>
    <r>
      <rPr>
        <i/>
        <sz val="12"/>
        <rFont val="Calibri"/>
        <family val="2"/>
        <scheme val="minor"/>
      </rPr>
      <t>notice</t>
    </r>
    <r>
      <rPr>
        <sz val="12"/>
        <rFont val="Calibri"/>
        <family val="2"/>
        <scheme val="minor"/>
      </rPr>
      <t xml:space="preserve"> at least 2 days before test. </t>
    </r>
    <r>
      <rPr>
        <i/>
        <sz val="12"/>
        <rFont val="Calibri"/>
        <family val="2"/>
        <scheme val="minor"/>
      </rPr>
      <t>M.S. 206.83</t>
    </r>
  </si>
  <si>
    <r>
      <t xml:space="preserve">OSS: </t>
    </r>
    <r>
      <rPr>
        <sz val="12"/>
        <rFont val="Calibri"/>
        <family val="2"/>
        <scheme val="minor"/>
      </rPr>
      <t xml:space="preserve">Last day for election judges to secure </t>
    </r>
    <r>
      <rPr>
        <b/>
        <i/>
        <u/>
        <sz val="12"/>
        <rFont val="Calibri"/>
        <family val="2"/>
        <scheme val="minor"/>
      </rPr>
      <t>March Town</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</si>
  <si>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County: </t>
    </r>
    <r>
      <rPr>
        <sz val="12"/>
        <rFont val="Calibri"/>
        <family val="2"/>
        <scheme val="minor"/>
      </rPr>
      <t xml:space="preserve">Last day for election judges to secure </t>
    </r>
    <r>
      <rPr>
        <b/>
        <i/>
        <u/>
        <sz val="12"/>
        <rFont val="Calibri"/>
        <family val="2"/>
        <scheme val="minor"/>
      </rPr>
      <t>March Town</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</si>
  <si>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Town with March Elections: </t>
    </r>
    <r>
      <rPr>
        <sz val="12"/>
        <rFont val="Calibri"/>
        <family val="2"/>
        <scheme val="minor"/>
      </rPr>
      <t xml:space="preserve">Last day for election judges to secure </t>
    </r>
    <r>
      <rPr>
        <b/>
        <i/>
        <u/>
        <sz val="12"/>
        <rFont val="Calibri"/>
        <family val="2"/>
        <scheme val="minor"/>
      </rPr>
      <t>March Town</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</si>
  <si>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Jurisdiction with February Uniform Election Day Special Election: </t>
    </r>
    <r>
      <rPr>
        <sz val="12"/>
        <rFont val="Calibri"/>
        <family val="2"/>
        <scheme val="minor"/>
      </rPr>
      <t xml:space="preserve">Last day for election judges to secure </t>
    </r>
    <r>
      <rPr>
        <b/>
        <i/>
        <u/>
        <sz val="12"/>
        <rFont val="Calibri"/>
        <family val="2"/>
        <scheme val="minor"/>
      </rPr>
      <t>February Uniform Election Date</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</si>
  <si>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Jurisdiction with April Uniform Election Day Special Election: </t>
    </r>
    <r>
      <rPr>
        <sz val="12"/>
        <rFont val="Calibri"/>
        <family val="2"/>
        <scheme val="minor"/>
      </rPr>
      <t xml:space="preserve">Last day for election judges to secure </t>
    </r>
    <r>
      <rPr>
        <b/>
        <i/>
        <u/>
        <sz val="12"/>
        <rFont val="Calibri"/>
        <family val="2"/>
        <scheme val="minor"/>
      </rPr>
      <t>April Uniform Election Date</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</si>
  <si>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Jurisdiction with May Uniform Election Day Special Election: </t>
    </r>
    <r>
      <rPr>
        <sz val="12"/>
        <rFont val="Calibri"/>
        <family val="2"/>
        <scheme val="minor"/>
      </rPr>
      <t xml:space="preserve">Last day for election judges to secure </t>
    </r>
    <r>
      <rPr>
        <b/>
        <i/>
        <u/>
        <sz val="12"/>
        <rFont val="Calibri"/>
        <family val="2"/>
        <scheme val="minor"/>
      </rPr>
      <t>May Uniform Election Date</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</si>
  <si>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OSS: </t>
    </r>
    <r>
      <rPr>
        <sz val="12"/>
        <rFont val="Calibri"/>
        <family val="2"/>
        <scheme val="minor"/>
      </rPr>
      <t xml:space="preserve">Last day for election judges to secure </t>
    </r>
    <r>
      <rPr>
        <b/>
        <i/>
        <u/>
        <sz val="12"/>
        <rFont val="Calibri"/>
        <family val="2"/>
        <scheme val="minor"/>
      </rPr>
      <t>State Primary</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</si>
  <si>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County: </t>
    </r>
    <r>
      <rPr>
        <sz val="12"/>
        <rFont val="Calibri"/>
        <family val="2"/>
        <scheme val="minor"/>
      </rPr>
      <t xml:space="preserve">Last day for election judges to secure </t>
    </r>
    <r>
      <rPr>
        <b/>
        <i/>
        <u/>
        <sz val="12"/>
        <rFont val="Calibri"/>
        <family val="2"/>
        <scheme val="minor"/>
      </rPr>
      <t>State Primary</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</si>
  <si>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City with a Primary: </t>
    </r>
    <r>
      <rPr>
        <sz val="12"/>
        <rFont val="Calibri"/>
        <family val="2"/>
        <scheme val="minor"/>
      </rPr>
      <t xml:space="preserve">Last day for election judges to secure </t>
    </r>
    <r>
      <rPr>
        <b/>
        <i/>
        <u/>
        <sz val="12"/>
        <rFont val="Calibri"/>
        <family val="2"/>
        <scheme val="minor"/>
      </rPr>
      <t>State Primary</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</si>
  <si>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City without a Primary: </t>
    </r>
    <r>
      <rPr>
        <sz val="12"/>
        <rFont val="Calibri"/>
        <family val="2"/>
        <scheme val="minor"/>
      </rPr>
      <t xml:space="preserve">Last day for election judges to secure </t>
    </r>
    <r>
      <rPr>
        <b/>
        <i/>
        <u/>
        <sz val="12"/>
        <rFont val="Calibri"/>
        <family val="2"/>
        <scheme val="minor"/>
      </rPr>
      <t>State Primary</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</si>
  <si>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Town with March Elections: </t>
    </r>
    <r>
      <rPr>
        <sz val="12"/>
        <rFont val="Calibri"/>
        <family val="2"/>
        <scheme val="minor"/>
      </rPr>
      <t xml:space="preserve">Last day for election judges to secure </t>
    </r>
    <r>
      <rPr>
        <b/>
        <i/>
        <u/>
        <sz val="12"/>
        <rFont val="Calibri"/>
        <family val="2"/>
        <scheme val="minor"/>
      </rPr>
      <t>State Primary</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</si>
  <si>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Town with November Elections: </t>
    </r>
    <r>
      <rPr>
        <sz val="12"/>
        <rFont val="Calibri"/>
        <family val="2"/>
        <scheme val="minor"/>
      </rPr>
      <t xml:space="preserve">Last day for election judges to secure </t>
    </r>
    <r>
      <rPr>
        <b/>
        <i/>
        <u/>
        <sz val="12"/>
        <rFont val="Calibri"/>
        <family val="2"/>
        <scheme val="minor"/>
      </rPr>
      <t>State Primary</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</si>
  <si>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OSS: </t>
    </r>
    <r>
      <rPr>
        <sz val="12"/>
        <rFont val="Calibri"/>
        <family val="2"/>
        <scheme val="minor"/>
      </rPr>
      <t xml:space="preserve">Last day for election judges to secure </t>
    </r>
    <r>
      <rPr>
        <b/>
        <i/>
        <u/>
        <sz val="12"/>
        <rFont val="Calibri"/>
        <family val="2"/>
        <scheme val="minor"/>
      </rPr>
      <t>State General</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</si>
  <si>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County: </t>
    </r>
    <r>
      <rPr>
        <sz val="12"/>
        <rFont val="Calibri"/>
        <family val="2"/>
        <scheme val="minor"/>
      </rPr>
      <t xml:space="preserve">Last day for election judges to secure </t>
    </r>
    <r>
      <rPr>
        <b/>
        <i/>
        <u/>
        <sz val="12"/>
        <rFont val="Calibri"/>
        <family val="2"/>
        <scheme val="minor"/>
      </rPr>
      <t>State General</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</si>
  <si>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City with a Primary: </t>
    </r>
    <r>
      <rPr>
        <sz val="12"/>
        <rFont val="Calibri"/>
        <family val="2"/>
        <scheme val="minor"/>
      </rPr>
      <t xml:space="preserve">Last day for election judges to secure </t>
    </r>
    <r>
      <rPr>
        <b/>
        <i/>
        <u/>
        <sz val="12"/>
        <rFont val="Calibri"/>
        <family val="2"/>
        <scheme val="minor"/>
      </rPr>
      <t>State General</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</si>
  <si>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City without a Primary: </t>
    </r>
    <r>
      <rPr>
        <sz val="12"/>
        <rFont val="Calibri"/>
        <family val="2"/>
        <scheme val="minor"/>
      </rPr>
      <t xml:space="preserve">Last day for election judges to secure </t>
    </r>
    <r>
      <rPr>
        <b/>
        <i/>
        <u/>
        <sz val="12"/>
        <rFont val="Calibri"/>
        <family val="2"/>
        <scheme val="minor"/>
      </rPr>
      <t>State General</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</si>
  <si>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Town with March Elections: </t>
    </r>
    <r>
      <rPr>
        <sz val="12"/>
        <rFont val="Calibri"/>
        <family val="2"/>
        <scheme val="minor"/>
      </rPr>
      <t xml:space="preserve">Last day for election judges to secure </t>
    </r>
    <r>
      <rPr>
        <b/>
        <i/>
        <u/>
        <sz val="12"/>
        <rFont val="Calibri"/>
        <family val="2"/>
        <scheme val="minor"/>
      </rPr>
      <t>State General</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</si>
  <si>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Town with November Elections: </t>
    </r>
    <r>
      <rPr>
        <sz val="12"/>
        <rFont val="Calibri"/>
        <family val="2"/>
        <scheme val="minor"/>
      </rPr>
      <t xml:space="preserve">Last day for election judges to secure </t>
    </r>
    <r>
      <rPr>
        <b/>
        <i/>
        <u/>
        <sz val="12"/>
        <rFont val="Calibri"/>
        <family val="2"/>
        <scheme val="minor"/>
      </rPr>
      <t>State General</t>
    </r>
    <r>
      <rPr>
        <sz val="12"/>
        <rFont val="Calibri"/>
        <family val="2"/>
        <scheme val="minor"/>
      </rPr>
      <t xml:space="preserve"> election supplies from clerk – no later than 9:00 p.m. the day before the election. </t>
    </r>
    <r>
      <rPr>
        <i/>
        <sz val="12"/>
        <rFont val="Calibri"/>
        <family val="2"/>
        <scheme val="minor"/>
      </rPr>
      <t>M.S. 204B.29, subd. 1</t>
    </r>
  </si>
  <si>
    <r>
      <t xml:space="preserve">MARCH TOWNSHIP ELECTION DAY: Town with March Elections: </t>
    </r>
    <r>
      <rPr>
        <sz val="12"/>
        <rFont val="Calibri"/>
        <family val="2"/>
        <scheme val="minor"/>
      </rPr>
      <t xml:space="preserve">2nd Tuesday in March. </t>
    </r>
    <r>
      <rPr>
        <i/>
        <sz val="12"/>
        <rFont val="Calibri"/>
        <family val="2"/>
        <scheme val="minor"/>
      </rPr>
      <t xml:space="preserve">M.S. 205.075, subd. 1.  </t>
    </r>
  </si>
  <si>
    <r>
      <t xml:space="preserve">MARCH TOWNSHIP ELECTION DAY: OSS: </t>
    </r>
    <r>
      <rPr>
        <sz val="12"/>
        <rFont val="Calibri"/>
        <family val="2"/>
        <scheme val="minor"/>
      </rPr>
      <t xml:space="preserve">2nd Tuesday in March. </t>
    </r>
    <r>
      <rPr>
        <i/>
        <sz val="12"/>
        <rFont val="Calibri"/>
        <family val="2"/>
        <scheme val="minor"/>
      </rPr>
      <t xml:space="preserve">M.S. 205.075, subd. 1.  </t>
    </r>
  </si>
  <si>
    <r>
      <t xml:space="preserve">MARCH TOWNSHIP ELECTION DAY: County: </t>
    </r>
    <r>
      <rPr>
        <sz val="12"/>
        <rFont val="Calibri"/>
        <family val="2"/>
        <scheme val="minor"/>
      </rPr>
      <t xml:space="preserve">2nd Tuesday in March. </t>
    </r>
    <r>
      <rPr>
        <i/>
        <sz val="12"/>
        <rFont val="Calibri"/>
        <family val="2"/>
        <scheme val="minor"/>
      </rPr>
      <t xml:space="preserve">M.S. 205.075, subd. 1.  </t>
    </r>
  </si>
  <si>
    <t xml:space="preserve"> 123A.48, subd. 14; 200.02, subd. 4(2); 204D.03, subds. 1 &amp; 3; 204D.21, subds. 1 &amp; 2; 204D.28, subds. 5(b) &amp; 7; 204D.29, subd. 2; 205.065, subd. 1; 205.07, subd. 3; 205.10, subd. 3a; 205A.03, subd. 2; 205A.05, subd. 1a; 375.101, subd. 1; 410.10, subd. 1; 447.32, subd. 2</t>
  </si>
  <si>
    <r>
      <t xml:space="preserve">STATE PRIMARY DAY: Political Parties: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</si>
  <si>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STATE PRIMARY DAY: Town with March Elections: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</si>
  <si>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t xml:space="preserve"> 123A.48, subd. 14; 200.02, subd. 4(2); 205.07, subd. 3; 205.10, subd. 3a; 205A.05, subd. 1a; 375.101, subd. 1; 410.10, subd. 1; 447.32, subd. 2</t>
  </si>
  <si>
    <r>
      <t>APRIL UNIFORM ELECTION DAY: Jurisdiction with April Uniform Election Day Special Election: 2nd Tuesday in April.</t>
    </r>
    <r>
      <rPr>
        <sz val="12"/>
        <rFont val="Calibri"/>
        <family val="2"/>
        <scheme val="minor"/>
      </rPr>
      <t xml:space="preserve"> A county, municipal or school district question and/or county commissioner, municipal office or school board vacancy special election </t>
    </r>
    <r>
      <rPr>
        <i/>
        <sz val="12"/>
        <rFont val="Calibri"/>
        <family val="2"/>
        <scheme val="minor"/>
      </rPr>
      <t>may</t>
    </r>
    <r>
      <rPr>
        <sz val="12"/>
        <rFont val="Calibri"/>
        <family val="2"/>
        <scheme val="minor"/>
      </rPr>
      <t xml:space="preserve"> be held this date. </t>
    </r>
    <r>
      <rPr>
        <i/>
        <sz val="12"/>
        <rFont val="Calibri"/>
        <family val="2"/>
        <scheme val="minor"/>
      </rPr>
      <t>M.S. 123A.48, subd. 14; 200.02, subd. 4(2); 205.07, subd. 3; 205.10, subd. 3a; 205A.05, subd. 1a; 375.101, subd. 1; 410.10, subd. 1; 447.32, subd. 2</t>
    </r>
  </si>
  <si>
    <r>
      <t xml:space="preserve">MAY UNIFORM ELECTION DAY: Jurisdiction with May Uniform Election Day Special Election: 2nd Tuesday in May. </t>
    </r>
    <r>
      <rPr>
        <b/>
        <u/>
        <sz val="12"/>
        <rFont val="Calibri"/>
        <family val="2"/>
        <scheme val="minor"/>
      </rPr>
      <t>Metro</t>
    </r>
    <r>
      <rPr>
        <b/>
        <sz val="12"/>
        <rFont val="Calibri"/>
        <family val="2"/>
        <scheme val="minor"/>
      </rPr>
      <t xml:space="preserve"> Area: </t>
    </r>
    <r>
      <rPr>
        <sz val="12"/>
        <rFont val="Calibri"/>
        <family val="2"/>
        <scheme val="minor"/>
      </rPr>
      <t xml:space="preserve">Minimum voting hours 10:00 a.m. to 8:00 p.m. (*Metro Area includes the following Counties: Anoka, Carver, Chisago, Dakota, Hennepin, Isanti, Ramsey, Scott, Sherburne, Washington &amp; Wright). </t>
    </r>
    <r>
      <rPr>
        <i/>
        <sz val="12"/>
        <rFont val="Calibri"/>
        <family val="2"/>
        <scheme val="minor"/>
      </rPr>
      <t>M.S. 200.02, subd. 24; 205.175; subd. 2; 205A.09, subd. 1</t>
    </r>
  </si>
  <si>
    <r>
      <t xml:space="preserve">APRIL UNIFORM ELECTION DAY: Jurisdiction with April Uniform Election Day Special Election: 2nd Tuesday in April. </t>
    </r>
    <r>
      <rPr>
        <b/>
        <u/>
        <sz val="12"/>
        <rFont val="Calibri"/>
        <family val="2"/>
        <scheme val="minor"/>
      </rPr>
      <t>Metro</t>
    </r>
    <r>
      <rPr>
        <b/>
        <sz val="12"/>
        <rFont val="Calibri"/>
        <family val="2"/>
        <scheme val="minor"/>
      </rPr>
      <t xml:space="preserve"> Area: </t>
    </r>
    <r>
      <rPr>
        <sz val="12"/>
        <rFont val="Calibri"/>
        <family val="2"/>
        <scheme val="minor"/>
      </rPr>
      <t xml:space="preserve">Minimum voting hours 10:00 a.m. to 8:00 p.m. (*Metro Area includes the following Counties: Anoka, Carver, Chisago, Dakota, Hennepin, Isanti, Ramsey, Scott, Sherburne, Washington &amp; Wright). </t>
    </r>
    <r>
      <rPr>
        <i/>
        <sz val="12"/>
        <rFont val="Calibri"/>
        <family val="2"/>
        <scheme val="minor"/>
      </rPr>
      <t>M.S. 200.02, subd. 24; 205.175; subd. 2; 205A.09, subd. 1</t>
    </r>
  </si>
  <si>
    <r>
      <t>APRIL UNIFORM ELECTION DAY: Jurisdiction with April Uniform Election Day Special Election: 2nd Tuesday in April.</t>
    </r>
    <r>
      <rPr>
        <sz val="12"/>
        <rFont val="Calibri"/>
        <family val="2"/>
        <scheme val="minor"/>
      </rPr>
      <t xml:space="preserve"> No special taxing district (M.S. 275.066), school board, county board, city council or town board shall conduct a meeting between 6-8 p.m. on day of </t>
    </r>
    <r>
      <rPr>
        <i/>
        <sz val="12"/>
        <rFont val="Calibri"/>
        <family val="2"/>
        <scheme val="minor"/>
      </rPr>
      <t>an</t>
    </r>
    <r>
      <rPr>
        <sz val="12"/>
        <rFont val="Calibri"/>
        <family val="2"/>
        <scheme val="minor"/>
      </rPr>
      <t xml:space="preserve"> election held within its boundaries. No MN state college or university events can be scheduled between 6-8 p.m. on day of </t>
    </r>
    <r>
      <rPr>
        <i/>
        <sz val="12"/>
        <rFont val="Calibri"/>
        <family val="2"/>
        <scheme val="minor"/>
      </rPr>
      <t>an</t>
    </r>
    <r>
      <rPr>
        <sz val="12"/>
        <rFont val="Calibri"/>
        <family val="2"/>
        <scheme val="minor"/>
      </rPr>
      <t xml:space="preserve"> election held within political subdivision of its location. </t>
    </r>
    <r>
      <rPr>
        <i/>
        <sz val="12"/>
        <rFont val="Calibri"/>
        <family val="2"/>
        <scheme val="minor"/>
      </rPr>
      <t>M.S. 204C.03; subds. 1, 2 &amp; 4</t>
    </r>
  </si>
  <si>
    <r>
      <t>FEBRUARY UNIFORM ELECTION DAY: Jurisdiction with February Uniform Election Day Special Election: 2nd Tuesday in February.</t>
    </r>
    <r>
      <rPr>
        <sz val="12"/>
        <rFont val="Calibri"/>
        <family val="2"/>
        <scheme val="minor"/>
      </rPr>
      <t xml:space="preserve"> A county, municipal or school district question and/or county commissioner, municipal office or school board vacancy special election </t>
    </r>
    <r>
      <rPr>
        <i/>
        <sz val="12"/>
        <rFont val="Calibri"/>
        <family val="2"/>
        <scheme val="minor"/>
      </rPr>
      <t>may</t>
    </r>
    <r>
      <rPr>
        <sz val="12"/>
        <rFont val="Calibri"/>
        <family val="2"/>
        <scheme val="minor"/>
      </rPr>
      <t xml:space="preserve"> be held this date. </t>
    </r>
    <r>
      <rPr>
        <i/>
        <sz val="12"/>
        <rFont val="Calibri"/>
        <family val="2"/>
        <scheme val="minor"/>
      </rPr>
      <t>M.S. 123A.48, subd. 14; 200.02, subd. 4(2); 205.07, subd. 3; 205.10, subd. 3a; 205A.05, subd. 1a; 375.101, subd. 1; 410.10, subd. 1; 447.32, subd. 2</t>
    </r>
  </si>
  <si>
    <r>
      <t>MAY UNIFORM ELECTION DAY: Jurisdiction with May Uniform Election Day Special Election: 2nd Tuesday in May.</t>
    </r>
    <r>
      <rPr>
        <sz val="12"/>
        <rFont val="Calibri"/>
        <family val="2"/>
        <scheme val="minor"/>
      </rPr>
      <t xml:space="preserve"> A county, municipal or school district question and/or county commissioner, municipal office or school board vacancy special election </t>
    </r>
    <r>
      <rPr>
        <i/>
        <sz val="12"/>
        <rFont val="Calibri"/>
        <family val="2"/>
        <scheme val="minor"/>
      </rPr>
      <t>may</t>
    </r>
    <r>
      <rPr>
        <sz val="12"/>
        <rFont val="Calibri"/>
        <family val="2"/>
        <scheme val="minor"/>
      </rPr>
      <t xml:space="preserve"> be held this date. </t>
    </r>
    <r>
      <rPr>
        <i/>
        <sz val="12"/>
        <rFont val="Calibri"/>
        <family val="2"/>
        <scheme val="minor"/>
      </rPr>
      <t>M.S. 123A.48, subd. 14; 200.02, subd. 4(2); 205.07, subd. 3; 205.10, subd. 3a; 205A.05, subd. 1a; 375.101, subd. 1; 410.10, subd. 1; 447.32, subd. 2</t>
    </r>
  </si>
  <si>
    <r>
      <t>MAY UNIFORM ELECTION DAY: Jurisdiction with May Uniform Election Day Special Election: 2nd Tuesday in May.</t>
    </r>
    <r>
      <rPr>
        <sz val="12"/>
        <rFont val="Calibri"/>
        <family val="2"/>
        <scheme val="minor"/>
      </rPr>
      <t xml:space="preserve"> No special taxing district (M.S. 275.066), school board, county board, city council or town board shall conduct a meeting between 6-8 p.m. on day of </t>
    </r>
    <r>
      <rPr>
        <i/>
        <sz val="12"/>
        <rFont val="Calibri"/>
        <family val="2"/>
        <scheme val="minor"/>
      </rPr>
      <t>an</t>
    </r>
    <r>
      <rPr>
        <sz val="12"/>
        <rFont val="Calibri"/>
        <family val="2"/>
        <scheme val="minor"/>
      </rPr>
      <t xml:space="preserve"> election held within its boundaries. No MN state college or university events can be scheduled between 6-8 p.m. on day of </t>
    </r>
    <r>
      <rPr>
        <i/>
        <sz val="12"/>
        <rFont val="Calibri"/>
        <family val="2"/>
        <scheme val="minor"/>
      </rPr>
      <t>an</t>
    </r>
    <r>
      <rPr>
        <sz val="12"/>
        <rFont val="Calibri"/>
        <family val="2"/>
        <scheme val="minor"/>
      </rPr>
      <t xml:space="preserve"> election held within political subdivision of its location. </t>
    </r>
    <r>
      <rPr>
        <i/>
        <sz val="12"/>
        <rFont val="Calibri"/>
        <family val="2"/>
        <scheme val="minor"/>
      </rPr>
      <t>M.S. 204C.03; subds. 1, 2 &amp; 4</t>
    </r>
  </si>
  <si>
    <r>
      <t xml:space="preserve">MARCH TOWNSHIP ELECTION DAY: Town with March Elections. </t>
    </r>
    <r>
      <rPr>
        <sz val="12"/>
        <rFont val="Calibri"/>
        <family val="2"/>
        <scheme val="minor"/>
      </rPr>
      <t xml:space="preserve">2nd Tuesday in March. </t>
    </r>
    <r>
      <rPr>
        <i/>
        <sz val="12"/>
        <rFont val="Calibri"/>
        <family val="2"/>
        <scheme val="minor"/>
      </rPr>
      <t xml:space="preserve">M.S. 205.075, subd. 1.  </t>
    </r>
  </si>
  <si>
    <t xml:space="preserve"> Minn. Const. Art. VII, Sec. 7; 103C.305, subds. 1 &amp; 6; 123A.48, subd. 14; 123B.09, subd. 5b; 126C.17, subd. 9(a); 200.02, subd. 4(2); 204D.03, subd. 2; 204D.19, subd. 1; 204D.28, subd. 4(b); 205.10, subd. 3a; 205.07, subds. 1 &amp; 3; 205.075, subd. 2; 205A.04, subd. 1; 205A.05, subd. 1a; 375.101, subd. 1; 410.10, subd. 1; 447.32, subds. 2 &amp; 4</t>
  </si>
  <si>
    <r>
      <t xml:space="preserve">STATE GENERAL ELECTION DAY: OSS: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</si>
  <si>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Political Parties: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</si>
  <si>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County: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</si>
  <si>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SWCD: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</si>
  <si>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City with a Primary: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</si>
  <si>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City without a Primary: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</si>
  <si>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Town with March Elections: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</si>
  <si>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Town with November Elections: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</si>
  <si>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Hospital District: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</si>
  <si>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School District with a Primary: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</si>
  <si>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 xml:space="preserve">STATE GENERAL ELECTION DAY: School District without a Primary: </t>
    </r>
    <r>
      <rPr>
        <sz val="12"/>
        <rFont val="Calibri"/>
        <family val="2"/>
        <scheme val="minor"/>
      </rPr>
      <t xml:space="preserve">The first Tuesday after the first Monday in November. </t>
    </r>
    <r>
      <rPr>
        <b/>
        <sz val="12"/>
        <rFont val="Calibri"/>
        <family val="2"/>
        <scheme val="minor"/>
      </rPr>
      <t>NEW beginning 2018:</t>
    </r>
    <r>
      <rPr>
        <sz val="12"/>
        <rFont val="Calibri"/>
        <family val="2"/>
        <scheme val="minor"/>
      </rPr>
      <t xml:space="preserve"> State General Election date is now 1 of only 5 uniform special election dates in a calendar year. </t>
    </r>
    <r>
      <rPr>
        <i/>
        <sz val="12"/>
        <rFont val="Calibri"/>
        <family val="2"/>
        <scheme val="minor"/>
      </rPr>
      <t>Minn. Const. Art. VII, Sec. 7; 103C.305, subds. 1 &amp; 6; 123A.48, subd. 14; 123B.09, subd. 5b; 126C.17, subd. 9(a); 200.02, subd. 4(2); 204D.03, subd. 2; 204D.19, subd. 1; 204D.28, subd. 4(b); 205.10, subd. 3a; 205.07, subds. 1 &amp; 3; 205.075, subd. 2; 205A.04, subd. 1; 205A.05, subd. 1a; 375.101, subd. 1; 410.10, subd. 1; 447.32, subds. 2 &amp; 4</t>
    </r>
  </si>
  <si>
    <r>
      <t>MARCH TOWNSHIP ELECTION DAY:</t>
    </r>
    <r>
      <rPr>
        <sz val="12"/>
        <rFont val="Calibri"/>
        <family val="2"/>
        <scheme val="minor"/>
      </rPr>
      <t xml:space="preserve"> </t>
    </r>
    <r>
      <rPr>
        <b/>
        <sz val="12"/>
        <rFont val="Calibri"/>
        <family val="2"/>
        <scheme val="minor"/>
      </rPr>
      <t xml:space="preserve">OSS: </t>
    </r>
    <r>
      <rPr>
        <sz val="12"/>
        <rFont val="Calibri"/>
        <family val="2"/>
        <scheme val="minor"/>
      </rPr>
      <t xml:space="preserve">School Districts cannot hold </t>
    </r>
    <r>
      <rPr>
        <i/>
        <sz val="12"/>
        <rFont val="Calibri"/>
        <family val="2"/>
        <scheme val="minor"/>
      </rPr>
      <t xml:space="preserve">any </t>
    </r>
    <r>
      <rPr>
        <sz val="12"/>
        <rFont val="Calibri"/>
        <family val="2"/>
        <scheme val="minor"/>
      </rPr>
      <t xml:space="preserve">special election on the date of the March town elections (it is not one of the new uniform election dates). </t>
    </r>
    <r>
      <rPr>
        <i/>
        <sz val="12"/>
        <rFont val="Calibri"/>
        <family val="2"/>
        <scheme val="minor"/>
      </rPr>
      <t>M.S. 205A.05, subd. 1a</t>
    </r>
  </si>
  <si>
    <r>
      <t>MARCH TOWNSHIP ELECTION DAY:</t>
    </r>
    <r>
      <rPr>
        <sz val="12"/>
        <rFont val="Calibri"/>
        <family val="2"/>
        <scheme val="minor"/>
      </rPr>
      <t xml:space="preserve"> </t>
    </r>
    <r>
      <rPr>
        <b/>
        <sz val="12"/>
        <rFont val="Calibri"/>
        <family val="2"/>
        <scheme val="minor"/>
      </rPr>
      <t xml:space="preserve">County: </t>
    </r>
    <r>
      <rPr>
        <sz val="12"/>
        <rFont val="Calibri"/>
        <family val="2"/>
        <scheme val="minor"/>
      </rPr>
      <t xml:space="preserve">School Districts cannot hold </t>
    </r>
    <r>
      <rPr>
        <i/>
        <sz val="12"/>
        <rFont val="Calibri"/>
        <family val="2"/>
        <scheme val="minor"/>
      </rPr>
      <t xml:space="preserve">any </t>
    </r>
    <r>
      <rPr>
        <sz val="12"/>
        <rFont val="Calibri"/>
        <family val="2"/>
        <scheme val="minor"/>
      </rPr>
      <t xml:space="preserve">special election on the date of the March town elections (it is not one of the new uniform election dates). </t>
    </r>
    <r>
      <rPr>
        <i/>
        <sz val="12"/>
        <rFont val="Calibri"/>
        <family val="2"/>
        <scheme val="minor"/>
      </rPr>
      <t>M.S. 205A.05, subd. 1a</t>
    </r>
  </si>
  <si>
    <r>
      <t>MARCH TOWNSHIP ELECTION DAY:</t>
    </r>
    <r>
      <rPr>
        <sz val="12"/>
        <rFont val="Calibri"/>
        <family val="2"/>
        <scheme val="minor"/>
      </rPr>
      <t xml:space="preserve"> </t>
    </r>
    <r>
      <rPr>
        <b/>
        <sz val="12"/>
        <rFont val="Calibri"/>
        <family val="2"/>
        <scheme val="minor"/>
      </rPr>
      <t xml:space="preserve">Town with March Elections: </t>
    </r>
    <r>
      <rPr>
        <sz val="12"/>
        <rFont val="Calibri"/>
        <family val="2"/>
        <scheme val="minor"/>
      </rPr>
      <t xml:space="preserve">School Districts cannot hold </t>
    </r>
    <r>
      <rPr>
        <i/>
        <sz val="12"/>
        <rFont val="Calibri"/>
        <family val="2"/>
        <scheme val="minor"/>
      </rPr>
      <t xml:space="preserve">any </t>
    </r>
    <r>
      <rPr>
        <sz val="12"/>
        <rFont val="Calibri"/>
        <family val="2"/>
        <scheme val="minor"/>
      </rPr>
      <t xml:space="preserve">special election on the date of the March town elections (it is not one of the new uniform election dates). </t>
    </r>
    <r>
      <rPr>
        <i/>
        <sz val="12"/>
        <rFont val="Calibri"/>
        <family val="2"/>
        <scheme val="minor"/>
      </rPr>
      <t>M.S. 205A.05, subd. 1a</t>
    </r>
  </si>
  <si>
    <r>
      <t>MARCH TOWNSHIP ELECTION DAY:</t>
    </r>
    <r>
      <rPr>
        <sz val="12"/>
        <rFont val="Calibri"/>
        <family val="2"/>
        <scheme val="minor"/>
      </rPr>
      <t xml:space="preserve"> </t>
    </r>
    <r>
      <rPr>
        <b/>
        <sz val="12"/>
        <rFont val="Calibri"/>
        <family val="2"/>
        <scheme val="minor"/>
      </rPr>
      <t xml:space="preserve">School District with a Primary: </t>
    </r>
    <r>
      <rPr>
        <sz val="12"/>
        <rFont val="Calibri"/>
        <family val="2"/>
        <scheme val="minor"/>
      </rPr>
      <t xml:space="preserve">School Districts cannot hold </t>
    </r>
    <r>
      <rPr>
        <i/>
        <sz val="12"/>
        <rFont val="Calibri"/>
        <family val="2"/>
        <scheme val="minor"/>
      </rPr>
      <t xml:space="preserve">any </t>
    </r>
    <r>
      <rPr>
        <sz val="12"/>
        <rFont val="Calibri"/>
        <family val="2"/>
        <scheme val="minor"/>
      </rPr>
      <t xml:space="preserve">special election on the date of the March town elections (it is not one of the new uniform election dates). </t>
    </r>
    <r>
      <rPr>
        <i/>
        <sz val="12"/>
        <rFont val="Calibri"/>
        <family val="2"/>
        <scheme val="minor"/>
      </rPr>
      <t>M.S. 205A.05, subd. 1a</t>
    </r>
  </si>
  <si>
    <r>
      <t>MARCH TOWNSHIP ELECTION DAY:</t>
    </r>
    <r>
      <rPr>
        <sz val="12"/>
        <rFont val="Calibri"/>
        <family val="2"/>
        <scheme val="minor"/>
      </rPr>
      <t xml:space="preserve"> </t>
    </r>
    <r>
      <rPr>
        <b/>
        <sz val="12"/>
        <rFont val="Calibri"/>
        <family val="2"/>
        <scheme val="minor"/>
      </rPr>
      <t xml:space="preserve">School District without a Primary: </t>
    </r>
    <r>
      <rPr>
        <sz val="12"/>
        <rFont val="Calibri"/>
        <family val="2"/>
        <scheme val="minor"/>
      </rPr>
      <t xml:space="preserve">School Districts cannot hold </t>
    </r>
    <r>
      <rPr>
        <i/>
        <sz val="12"/>
        <rFont val="Calibri"/>
        <family val="2"/>
        <scheme val="minor"/>
      </rPr>
      <t xml:space="preserve">any </t>
    </r>
    <r>
      <rPr>
        <sz val="12"/>
        <rFont val="Calibri"/>
        <family val="2"/>
        <scheme val="minor"/>
      </rPr>
      <t xml:space="preserve">special election on the date of the March town elections (it is not one of the new uniform election dates). </t>
    </r>
    <r>
      <rPr>
        <i/>
        <sz val="12"/>
        <rFont val="Calibri"/>
        <family val="2"/>
        <scheme val="minor"/>
      </rPr>
      <t>M.S. 205A.05, subd. 1a</t>
    </r>
  </si>
  <si>
    <r>
      <t xml:space="preserve">MARCH TOWNSHIP ELECTION DAY: OSS: Between 6:00-8:00 pm: </t>
    </r>
    <r>
      <rPr>
        <sz val="12"/>
        <rFont val="Calibri"/>
        <family val="2"/>
        <scheme val="minor"/>
      </rPr>
      <t>No special taxing district, school board, county board, or town board meeting (</t>
    </r>
    <r>
      <rPr>
        <i/>
        <sz val="12"/>
        <rFont val="Calibri"/>
        <family val="2"/>
        <scheme val="minor"/>
      </rPr>
      <t>an</t>
    </r>
    <r>
      <rPr>
        <sz val="12"/>
        <rFont val="Calibri"/>
        <family val="2"/>
        <scheme val="minor"/>
      </rPr>
      <t xml:space="preserve"> election); no state college &amp; university events (</t>
    </r>
    <r>
      <rPr>
        <i/>
        <sz val="12"/>
        <rFont val="Calibri"/>
        <family val="2"/>
        <scheme val="minor"/>
      </rPr>
      <t>an</t>
    </r>
    <r>
      <rPr>
        <sz val="12"/>
        <rFont val="Calibri"/>
        <family val="2"/>
        <scheme val="minor"/>
      </rPr>
      <t xml:space="preserve"> election); no public school sponsored events (</t>
    </r>
    <r>
      <rPr>
        <i/>
        <sz val="12"/>
        <rFont val="Calibri"/>
        <family val="2"/>
        <scheme val="minor"/>
      </rPr>
      <t>regular</t>
    </r>
    <r>
      <rPr>
        <sz val="12"/>
        <rFont val="Calibri"/>
        <family val="2"/>
        <scheme val="minor"/>
      </rPr>
      <t xml:space="preserve"> election) </t>
    </r>
    <r>
      <rPr>
        <b/>
        <i/>
        <u/>
        <sz val="12"/>
        <rFont val="Calibri"/>
        <family val="2"/>
        <scheme val="minor"/>
      </rPr>
      <t>IF</t>
    </r>
    <r>
      <rPr>
        <sz val="12"/>
        <rFont val="Calibri"/>
        <family val="2"/>
        <scheme val="minor"/>
      </rPr>
      <t xml:space="preserve"> </t>
    </r>
    <r>
      <rPr>
        <i/>
        <sz val="12"/>
        <rFont val="Calibri"/>
        <family val="2"/>
        <scheme val="minor"/>
      </rPr>
      <t>located</t>
    </r>
    <r>
      <rPr>
        <sz val="12"/>
        <rFont val="Calibri"/>
        <family val="2"/>
        <scheme val="minor"/>
      </rPr>
      <t xml:space="preserve"> within the boundaries of any town having election on this date. </t>
    </r>
    <r>
      <rPr>
        <i/>
        <sz val="12"/>
        <rFont val="Calibri"/>
        <family val="2"/>
        <scheme val="minor"/>
      </rPr>
      <t>M.S. 204C.03</t>
    </r>
  </si>
  <si>
    <r>
      <t xml:space="preserve">MARCH TOWNSHIP ELECTION DAY: County: Between 6:00-8:00 pm: </t>
    </r>
    <r>
      <rPr>
        <sz val="12"/>
        <rFont val="Calibri"/>
        <family val="2"/>
        <scheme val="minor"/>
      </rPr>
      <t>No special taxing district, school board, county board, or town board meeting (</t>
    </r>
    <r>
      <rPr>
        <i/>
        <sz val="12"/>
        <rFont val="Calibri"/>
        <family val="2"/>
        <scheme val="minor"/>
      </rPr>
      <t>an</t>
    </r>
    <r>
      <rPr>
        <sz val="12"/>
        <rFont val="Calibri"/>
        <family val="2"/>
        <scheme val="minor"/>
      </rPr>
      <t xml:space="preserve"> election); no state college &amp; university events (</t>
    </r>
    <r>
      <rPr>
        <i/>
        <sz val="12"/>
        <rFont val="Calibri"/>
        <family val="2"/>
        <scheme val="minor"/>
      </rPr>
      <t>an</t>
    </r>
    <r>
      <rPr>
        <sz val="12"/>
        <rFont val="Calibri"/>
        <family val="2"/>
        <scheme val="minor"/>
      </rPr>
      <t xml:space="preserve"> election); no public school sponsored events (</t>
    </r>
    <r>
      <rPr>
        <i/>
        <sz val="12"/>
        <rFont val="Calibri"/>
        <family val="2"/>
        <scheme val="minor"/>
      </rPr>
      <t>regular</t>
    </r>
    <r>
      <rPr>
        <sz val="12"/>
        <rFont val="Calibri"/>
        <family val="2"/>
        <scheme val="minor"/>
      </rPr>
      <t xml:space="preserve"> election) </t>
    </r>
    <r>
      <rPr>
        <b/>
        <i/>
        <u/>
        <sz val="12"/>
        <rFont val="Calibri"/>
        <family val="2"/>
        <scheme val="minor"/>
      </rPr>
      <t>IF</t>
    </r>
    <r>
      <rPr>
        <sz val="12"/>
        <rFont val="Calibri"/>
        <family val="2"/>
        <scheme val="minor"/>
      </rPr>
      <t xml:space="preserve"> </t>
    </r>
    <r>
      <rPr>
        <i/>
        <sz val="12"/>
        <rFont val="Calibri"/>
        <family val="2"/>
        <scheme val="minor"/>
      </rPr>
      <t>located</t>
    </r>
    <r>
      <rPr>
        <sz val="12"/>
        <rFont val="Calibri"/>
        <family val="2"/>
        <scheme val="minor"/>
      </rPr>
      <t xml:space="preserve"> within the boundaries of any town having election on this date. </t>
    </r>
    <r>
      <rPr>
        <i/>
        <sz val="12"/>
        <rFont val="Calibri"/>
        <family val="2"/>
        <scheme val="minor"/>
      </rPr>
      <t>M.S. 204C.03</t>
    </r>
  </si>
  <si>
    <r>
      <t xml:space="preserve">MARCH TOWNSHIP ELECTION DAY: SWCD: Between 6:00-8:00 pm: </t>
    </r>
    <r>
      <rPr>
        <sz val="12"/>
        <rFont val="Calibri"/>
        <family val="2"/>
        <scheme val="minor"/>
      </rPr>
      <t>No special taxing district, school board, county board, or town board meeting (</t>
    </r>
    <r>
      <rPr>
        <i/>
        <sz val="12"/>
        <rFont val="Calibri"/>
        <family val="2"/>
        <scheme val="minor"/>
      </rPr>
      <t>an</t>
    </r>
    <r>
      <rPr>
        <sz val="12"/>
        <rFont val="Calibri"/>
        <family val="2"/>
        <scheme val="minor"/>
      </rPr>
      <t xml:space="preserve"> election); no state college &amp; university events (</t>
    </r>
    <r>
      <rPr>
        <i/>
        <sz val="12"/>
        <rFont val="Calibri"/>
        <family val="2"/>
        <scheme val="minor"/>
      </rPr>
      <t>an</t>
    </r>
    <r>
      <rPr>
        <sz val="12"/>
        <rFont val="Calibri"/>
        <family val="2"/>
        <scheme val="minor"/>
      </rPr>
      <t xml:space="preserve"> election); no public school sponsored events (</t>
    </r>
    <r>
      <rPr>
        <i/>
        <sz val="12"/>
        <rFont val="Calibri"/>
        <family val="2"/>
        <scheme val="minor"/>
      </rPr>
      <t>regular</t>
    </r>
    <r>
      <rPr>
        <sz val="12"/>
        <rFont val="Calibri"/>
        <family val="2"/>
        <scheme val="minor"/>
      </rPr>
      <t xml:space="preserve"> election) </t>
    </r>
    <r>
      <rPr>
        <b/>
        <i/>
        <u/>
        <sz val="12"/>
        <rFont val="Calibri"/>
        <family val="2"/>
        <scheme val="minor"/>
      </rPr>
      <t>IF</t>
    </r>
    <r>
      <rPr>
        <sz val="12"/>
        <rFont val="Calibri"/>
        <family val="2"/>
        <scheme val="minor"/>
      </rPr>
      <t xml:space="preserve"> </t>
    </r>
    <r>
      <rPr>
        <i/>
        <sz val="12"/>
        <rFont val="Calibri"/>
        <family val="2"/>
        <scheme val="minor"/>
      </rPr>
      <t>located</t>
    </r>
    <r>
      <rPr>
        <sz val="12"/>
        <rFont val="Calibri"/>
        <family val="2"/>
        <scheme val="minor"/>
      </rPr>
      <t xml:space="preserve"> within the boundaries of any town having election on this date. </t>
    </r>
    <r>
      <rPr>
        <i/>
        <sz val="12"/>
        <rFont val="Calibri"/>
        <family val="2"/>
        <scheme val="minor"/>
      </rPr>
      <t>M.S. 204C.03</t>
    </r>
  </si>
  <si>
    <r>
      <t xml:space="preserve">MARCH TOWNSHIP ELECTION DAY: Town with March Elections: Between 6:00-8:00 pm: </t>
    </r>
    <r>
      <rPr>
        <sz val="12"/>
        <rFont val="Calibri"/>
        <family val="2"/>
        <scheme val="minor"/>
      </rPr>
      <t>No special taxing district, school board, county board, or town board meeting (</t>
    </r>
    <r>
      <rPr>
        <i/>
        <sz val="12"/>
        <rFont val="Calibri"/>
        <family val="2"/>
        <scheme val="minor"/>
      </rPr>
      <t>an</t>
    </r>
    <r>
      <rPr>
        <sz val="12"/>
        <rFont val="Calibri"/>
        <family val="2"/>
        <scheme val="minor"/>
      </rPr>
      <t xml:space="preserve"> election); no state college &amp; university events (</t>
    </r>
    <r>
      <rPr>
        <i/>
        <sz val="12"/>
        <rFont val="Calibri"/>
        <family val="2"/>
        <scheme val="minor"/>
      </rPr>
      <t>an</t>
    </r>
    <r>
      <rPr>
        <sz val="12"/>
        <rFont val="Calibri"/>
        <family val="2"/>
        <scheme val="minor"/>
      </rPr>
      <t xml:space="preserve"> election); no public school sponsored events (</t>
    </r>
    <r>
      <rPr>
        <i/>
        <sz val="12"/>
        <rFont val="Calibri"/>
        <family val="2"/>
        <scheme val="minor"/>
      </rPr>
      <t>regular</t>
    </r>
    <r>
      <rPr>
        <sz val="12"/>
        <rFont val="Calibri"/>
        <family val="2"/>
        <scheme val="minor"/>
      </rPr>
      <t xml:space="preserve"> election) </t>
    </r>
    <r>
      <rPr>
        <b/>
        <i/>
        <u/>
        <sz val="12"/>
        <rFont val="Calibri"/>
        <family val="2"/>
        <scheme val="minor"/>
      </rPr>
      <t>IF</t>
    </r>
    <r>
      <rPr>
        <sz val="12"/>
        <rFont val="Calibri"/>
        <family val="2"/>
        <scheme val="minor"/>
      </rPr>
      <t xml:space="preserve"> </t>
    </r>
    <r>
      <rPr>
        <i/>
        <sz val="12"/>
        <rFont val="Calibri"/>
        <family val="2"/>
        <scheme val="minor"/>
      </rPr>
      <t>located</t>
    </r>
    <r>
      <rPr>
        <sz val="12"/>
        <rFont val="Calibri"/>
        <family val="2"/>
        <scheme val="minor"/>
      </rPr>
      <t xml:space="preserve"> within the boundaries of any town having election on this date. </t>
    </r>
    <r>
      <rPr>
        <i/>
        <sz val="12"/>
        <rFont val="Calibri"/>
        <family val="2"/>
        <scheme val="minor"/>
      </rPr>
      <t>M.S. 204C.03</t>
    </r>
  </si>
  <si>
    <r>
      <t xml:space="preserve">MARCH TOWNSHIP ELECTION DAY: Hospital District: Between 6:00-8:00 pm: </t>
    </r>
    <r>
      <rPr>
        <sz val="12"/>
        <rFont val="Calibri"/>
        <family val="2"/>
        <scheme val="minor"/>
      </rPr>
      <t>No special taxing district, school board, county board, or town board meeting (</t>
    </r>
    <r>
      <rPr>
        <i/>
        <sz val="12"/>
        <rFont val="Calibri"/>
        <family val="2"/>
        <scheme val="minor"/>
      </rPr>
      <t>an</t>
    </r>
    <r>
      <rPr>
        <sz val="12"/>
        <rFont val="Calibri"/>
        <family val="2"/>
        <scheme val="minor"/>
      </rPr>
      <t xml:space="preserve"> election); no state college &amp; university events (</t>
    </r>
    <r>
      <rPr>
        <i/>
        <sz val="12"/>
        <rFont val="Calibri"/>
        <family val="2"/>
        <scheme val="minor"/>
      </rPr>
      <t>an</t>
    </r>
    <r>
      <rPr>
        <sz val="12"/>
        <rFont val="Calibri"/>
        <family val="2"/>
        <scheme val="minor"/>
      </rPr>
      <t xml:space="preserve"> election); no public school sponsored events (</t>
    </r>
    <r>
      <rPr>
        <i/>
        <sz val="12"/>
        <rFont val="Calibri"/>
        <family val="2"/>
        <scheme val="minor"/>
      </rPr>
      <t>regular</t>
    </r>
    <r>
      <rPr>
        <sz val="12"/>
        <rFont val="Calibri"/>
        <family val="2"/>
        <scheme val="minor"/>
      </rPr>
      <t xml:space="preserve"> election) </t>
    </r>
    <r>
      <rPr>
        <b/>
        <i/>
        <u/>
        <sz val="12"/>
        <rFont val="Calibri"/>
        <family val="2"/>
        <scheme val="minor"/>
      </rPr>
      <t>IF</t>
    </r>
    <r>
      <rPr>
        <sz val="12"/>
        <rFont val="Calibri"/>
        <family val="2"/>
        <scheme val="minor"/>
      </rPr>
      <t xml:space="preserve"> </t>
    </r>
    <r>
      <rPr>
        <i/>
        <sz val="12"/>
        <rFont val="Calibri"/>
        <family val="2"/>
        <scheme val="minor"/>
      </rPr>
      <t>located</t>
    </r>
    <r>
      <rPr>
        <sz val="12"/>
        <rFont val="Calibri"/>
        <family val="2"/>
        <scheme val="minor"/>
      </rPr>
      <t xml:space="preserve"> within the boundaries of any town having election on this date. </t>
    </r>
    <r>
      <rPr>
        <i/>
        <sz val="12"/>
        <rFont val="Calibri"/>
        <family val="2"/>
        <scheme val="minor"/>
      </rPr>
      <t>M.S. 204C.03</t>
    </r>
  </si>
  <si>
    <r>
      <t xml:space="preserve">MARCH TOWNSHIP ELECTION DAY: School District with a Primary: Between 6:00-8:00 pm: </t>
    </r>
    <r>
      <rPr>
        <sz val="12"/>
        <rFont val="Calibri"/>
        <family val="2"/>
        <scheme val="minor"/>
      </rPr>
      <t>No special taxing district, school board, county board, or town board meeting (</t>
    </r>
    <r>
      <rPr>
        <i/>
        <sz val="12"/>
        <rFont val="Calibri"/>
        <family val="2"/>
        <scheme val="minor"/>
      </rPr>
      <t>an</t>
    </r>
    <r>
      <rPr>
        <sz val="12"/>
        <rFont val="Calibri"/>
        <family val="2"/>
        <scheme val="minor"/>
      </rPr>
      <t xml:space="preserve"> election); no state college &amp; university events (</t>
    </r>
    <r>
      <rPr>
        <i/>
        <sz val="12"/>
        <rFont val="Calibri"/>
        <family val="2"/>
        <scheme val="minor"/>
      </rPr>
      <t>an</t>
    </r>
    <r>
      <rPr>
        <sz val="12"/>
        <rFont val="Calibri"/>
        <family val="2"/>
        <scheme val="minor"/>
      </rPr>
      <t xml:space="preserve"> election); no public school sponsored events (</t>
    </r>
    <r>
      <rPr>
        <i/>
        <sz val="12"/>
        <rFont val="Calibri"/>
        <family val="2"/>
        <scheme val="minor"/>
      </rPr>
      <t>regular</t>
    </r>
    <r>
      <rPr>
        <sz val="12"/>
        <rFont val="Calibri"/>
        <family val="2"/>
        <scheme val="minor"/>
      </rPr>
      <t xml:space="preserve"> election) </t>
    </r>
    <r>
      <rPr>
        <b/>
        <i/>
        <u/>
        <sz val="12"/>
        <rFont val="Calibri"/>
        <family val="2"/>
        <scheme val="minor"/>
      </rPr>
      <t>IF</t>
    </r>
    <r>
      <rPr>
        <sz val="12"/>
        <rFont val="Calibri"/>
        <family val="2"/>
        <scheme val="minor"/>
      </rPr>
      <t xml:space="preserve"> </t>
    </r>
    <r>
      <rPr>
        <i/>
        <sz val="12"/>
        <rFont val="Calibri"/>
        <family val="2"/>
        <scheme val="minor"/>
      </rPr>
      <t>located</t>
    </r>
    <r>
      <rPr>
        <sz val="12"/>
        <rFont val="Calibri"/>
        <family val="2"/>
        <scheme val="minor"/>
      </rPr>
      <t xml:space="preserve"> within the boundaries of any town having election on this date. </t>
    </r>
    <r>
      <rPr>
        <i/>
        <sz val="12"/>
        <rFont val="Calibri"/>
        <family val="2"/>
        <scheme val="minor"/>
      </rPr>
      <t>M.S. 204C.03</t>
    </r>
  </si>
  <si>
    <r>
      <t xml:space="preserve">MARCH TOWNSHIP ELECTION DAY: School District without a Primary: Between 6:00-8:00 pm: </t>
    </r>
    <r>
      <rPr>
        <sz val="12"/>
        <rFont val="Calibri"/>
        <family val="2"/>
        <scheme val="minor"/>
      </rPr>
      <t>No special taxing district, school board, county board, or town board meeting (</t>
    </r>
    <r>
      <rPr>
        <i/>
        <sz val="12"/>
        <rFont val="Calibri"/>
        <family val="2"/>
        <scheme val="minor"/>
      </rPr>
      <t>an</t>
    </r>
    <r>
      <rPr>
        <sz val="12"/>
        <rFont val="Calibri"/>
        <family val="2"/>
        <scheme val="minor"/>
      </rPr>
      <t xml:space="preserve"> election); no state college &amp; university events (</t>
    </r>
    <r>
      <rPr>
        <i/>
        <sz val="12"/>
        <rFont val="Calibri"/>
        <family val="2"/>
        <scheme val="minor"/>
      </rPr>
      <t>an</t>
    </r>
    <r>
      <rPr>
        <sz val="12"/>
        <rFont val="Calibri"/>
        <family val="2"/>
        <scheme val="minor"/>
      </rPr>
      <t xml:space="preserve"> election); no public school sponsored events (</t>
    </r>
    <r>
      <rPr>
        <i/>
        <sz val="12"/>
        <rFont val="Calibri"/>
        <family val="2"/>
        <scheme val="minor"/>
      </rPr>
      <t>regular</t>
    </r>
    <r>
      <rPr>
        <sz val="12"/>
        <rFont val="Calibri"/>
        <family val="2"/>
        <scheme val="minor"/>
      </rPr>
      <t xml:space="preserve"> election) </t>
    </r>
    <r>
      <rPr>
        <b/>
        <i/>
        <u/>
        <sz val="12"/>
        <rFont val="Calibri"/>
        <family val="2"/>
        <scheme val="minor"/>
      </rPr>
      <t>IF</t>
    </r>
    <r>
      <rPr>
        <sz val="12"/>
        <rFont val="Calibri"/>
        <family val="2"/>
        <scheme val="minor"/>
      </rPr>
      <t xml:space="preserve"> </t>
    </r>
    <r>
      <rPr>
        <i/>
        <sz val="12"/>
        <rFont val="Calibri"/>
        <family val="2"/>
        <scheme val="minor"/>
      </rPr>
      <t>located</t>
    </r>
    <r>
      <rPr>
        <sz val="12"/>
        <rFont val="Calibri"/>
        <family val="2"/>
        <scheme val="minor"/>
      </rPr>
      <t xml:space="preserve"> within the boundaries of any town having election on this date. </t>
    </r>
    <r>
      <rPr>
        <i/>
        <sz val="12"/>
        <rFont val="Calibri"/>
        <family val="2"/>
        <scheme val="minor"/>
      </rPr>
      <t>M.S. 204C.03</t>
    </r>
  </si>
  <si>
    <r>
      <t xml:space="preserve">STATE PRIMARY DAY: OSS: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</si>
  <si>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t>204C.03, subd. 1, 2 &amp; 3</t>
  </si>
  <si>
    <r>
      <t xml:space="preserve">STATE PRIMARY DAY: County: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</si>
  <si>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PRIMARY DAY: SWCD: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</si>
  <si>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PRIMARY DAY: City with a Primary: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</si>
  <si>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PRIMARY DAY: City without a Primary: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</si>
  <si>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PRIMARY DAY: Town with March Elections: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</si>
  <si>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PRIMARY DAY: Town with November Elections: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</si>
  <si>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PRIMARY DAY: Hospital District: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</si>
  <si>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PRIMARY DAY: School District with a Primary: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</si>
  <si>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PRIMARY DAY: School District without a Primary: Between 6:00-8:00 p.m. </t>
    </r>
    <r>
      <rPr>
        <sz val="12"/>
        <rFont val="Calibri"/>
        <family val="2"/>
        <scheme val="minor"/>
      </rPr>
      <t xml:space="preserve">No special taxing district, governing body, school board, county board of commissioners, city council or town board shall conduct a meeting if a primary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</si>
  <si>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OSS: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</si>
  <si>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County: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</si>
  <si>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SWCD: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</si>
  <si>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City with a Primary: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</si>
  <si>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City without a Primary: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</si>
  <si>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Town with March Elections: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</si>
  <si>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Town with November Elections: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</si>
  <si>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Hospital District: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</si>
  <si>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School District with a Primary: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</si>
  <si>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GENERAL ELECTION DAY: School District without a Primary: Between 6:00-8:00 p.m. </t>
    </r>
    <r>
      <rPr>
        <sz val="12"/>
        <rFont val="Calibri"/>
        <family val="2"/>
        <scheme val="minor"/>
      </rPr>
      <t xml:space="preserve">No special taxing district, governing body, school board, county board of commissioners, city council or town board shall conduct a meeting if an election is being held within its boundaries. Except for regularly scheduled classes, no MN state college or university shall schedule an event. Except for regularly scheduled classes, a public elementary or secondary school may not schedule a school sponsored event - between 6-8 p.m. if a regularly scheduled primary election is being held within its boundaries. </t>
    </r>
    <r>
      <rPr>
        <i/>
        <sz val="12"/>
        <rFont val="Calibri"/>
        <family val="2"/>
        <scheme val="minor"/>
      </rPr>
      <t>M.S. 204C.03, subds. 1, 2 &amp; 3</t>
    </r>
  </si>
  <si>
    <r>
      <t xml:space="preserve">STATE PRIMARY DAY: OSS: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</si>
  <si>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t>204C.03, subd. 4</t>
  </si>
  <si>
    <r>
      <t xml:space="preserve">STATE PRIMARY DAY: Campaign Finance: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</si>
  <si>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PRIMARY DAY: County: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</si>
  <si>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PRIMARY DAY: City with a Primary: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</si>
  <si>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PRIMARY DAY: City without a Primary: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</si>
  <si>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PRIMARY DAY: Town with March Elections: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</si>
  <si>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PRIMARY DAY: Town with November Elections: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</si>
  <si>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GENERAL ELECTION DAY: OSS: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</si>
  <si>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GENERAL ELECTION DAY: Campaign Finance: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</si>
  <si>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GENERAL ELECTION DAY: County: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</si>
  <si>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GENERAL ELECTION DAY: City with a Primary: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</si>
  <si>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GENERAL ELECTION DAY: City without a Primary: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</si>
  <si>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GENERAL ELECTION DAY: Town with March Elections: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</si>
  <si>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STATE GENERAL ELECTION DAY: Town with November Elections: All Day. </t>
    </r>
    <r>
      <rPr>
        <sz val="12"/>
        <rFont val="Calibri"/>
        <family val="2"/>
        <scheme val="minor"/>
      </rPr>
      <t xml:space="preserve">No state agency, board, commission, department or committee public meetings - on the day of the State Primary or General election. </t>
    </r>
    <r>
      <rPr>
        <i/>
        <sz val="12"/>
        <rFont val="Calibri"/>
        <family val="2"/>
        <scheme val="minor"/>
      </rPr>
      <t>M.S. 204C.03, subd. 4</t>
    </r>
  </si>
  <si>
    <r>
      <t xml:space="preserve">MARCH TOWNSHIP ELECTION DAY: Town with March Elections: </t>
    </r>
    <r>
      <rPr>
        <b/>
        <u/>
        <sz val="12"/>
        <rFont val="Calibri"/>
        <family val="2"/>
        <scheme val="minor"/>
      </rPr>
      <t>Metro</t>
    </r>
    <r>
      <rPr>
        <b/>
        <sz val="12"/>
        <rFont val="Calibri"/>
        <family val="2"/>
        <scheme val="minor"/>
      </rPr>
      <t xml:space="preserve"> Area: </t>
    </r>
    <r>
      <rPr>
        <sz val="12"/>
        <rFont val="Calibri"/>
        <family val="2"/>
        <scheme val="minor"/>
      </rPr>
      <t xml:space="preserve">Minimum voting hours 10:00 a.m. to 8:00 p.m. (*Metro Area includes the following Counties: Anoka, Carver, Chisago, Dakota, Hennepin, Isanti, Ramsey, Scott, Sherburne, Washington &amp; Wright). </t>
    </r>
    <r>
      <rPr>
        <i/>
        <sz val="12"/>
        <rFont val="Calibri"/>
        <family val="2"/>
        <scheme val="minor"/>
      </rPr>
      <t>M.S. 205.175; subd. 2</t>
    </r>
  </si>
  <si>
    <r>
      <t xml:space="preserve">MARCH TOWNSHIP ELECTION DAY: Town with March Elections: </t>
    </r>
    <r>
      <rPr>
        <b/>
        <u/>
        <sz val="12"/>
        <rFont val="Calibri"/>
        <family val="2"/>
        <scheme val="minor"/>
      </rPr>
      <t>Non</t>
    </r>
    <r>
      <rPr>
        <b/>
        <sz val="12"/>
        <rFont val="Calibri"/>
        <family val="2"/>
        <scheme val="minor"/>
      </rPr>
      <t xml:space="preserve">-Metro Area: </t>
    </r>
    <r>
      <rPr>
        <sz val="12"/>
        <rFont val="Calibri"/>
        <family val="2"/>
        <scheme val="minor"/>
      </rPr>
      <t xml:space="preserve">Minimum voting hours 5:00 p.m. to 8:00 p.m. (*Metro area includes the following Counties: Anoka, Carver, Chisago, Dakota, Hennepin, Isanti, Ramsey, Scott, Sherburne, Washington &amp; Wright). Longer hours can be approved by resolution or petition of voters. See M.S. 205.175, subd. 3 for details. </t>
    </r>
    <r>
      <rPr>
        <i/>
        <sz val="12"/>
        <rFont val="Calibri"/>
        <family val="2"/>
        <scheme val="minor"/>
      </rPr>
      <t>M.S. 205.175; 1 &amp; 3</t>
    </r>
  </si>
  <si>
    <r>
      <t xml:space="preserve">MARCH TOWNSHIP ELECTION DAY: OSS: </t>
    </r>
    <r>
      <rPr>
        <b/>
        <u/>
        <sz val="12"/>
        <rFont val="Calibri"/>
        <family val="2"/>
        <scheme val="minor"/>
      </rPr>
      <t>Metro</t>
    </r>
    <r>
      <rPr>
        <b/>
        <sz val="12"/>
        <rFont val="Calibri"/>
        <family val="2"/>
        <scheme val="minor"/>
      </rPr>
      <t xml:space="preserve"> Area: </t>
    </r>
    <r>
      <rPr>
        <sz val="12"/>
        <rFont val="Calibri"/>
        <family val="2"/>
        <scheme val="minor"/>
      </rPr>
      <t xml:space="preserve">Minimum voting hours 10:00 a.m. to 8:00 p.m. (*Metro Area includes the following Counties: Anoka, Carver, Chisago, Dakota, Hennepin, Isanti, Ramsey, Scott, Sherburne, Washington &amp; Wright). </t>
    </r>
    <r>
      <rPr>
        <i/>
        <sz val="12"/>
        <rFont val="Calibri"/>
        <family val="2"/>
        <scheme val="minor"/>
      </rPr>
      <t>M.S. 205.175; subd. 2</t>
    </r>
  </si>
  <si>
    <r>
      <t xml:space="preserve">MARCH TOWNSHIP ELECTION DAY: County: </t>
    </r>
    <r>
      <rPr>
        <b/>
        <u/>
        <sz val="12"/>
        <rFont val="Calibri"/>
        <family val="2"/>
        <scheme val="minor"/>
      </rPr>
      <t>Metro</t>
    </r>
    <r>
      <rPr>
        <b/>
        <sz val="12"/>
        <rFont val="Calibri"/>
        <family val="2"/>
        <scheme val="minor"/>
      </rPr>
      <t xml:space="preserve"> Area: </t>
    </r>
    <r>
      <rPr>
        <sz val="12"/>
        <rFont val="Calibri"/>
        <family val="2"/>
        <scheme val="minor"/>
      </rPr>
      <t xml:space="preserve">Minimum voting hours 10:00 a.m. to 8:00 p.m. (*Metro Area includes the following Counties: Anoka, Carver, Chisago, Dakota, Hennepin, Isanti, Ramsey, Scott, Sherburne, Washington &amp; Wright). </t>
    </r>
    <r>
      <rPr>
        <i/>
        <sz val="12"/>
        <rFont val="Calibri"/>
        <family val="2"/>
        <scheme val="minor"/>
      </rPr>
      <t>M.S. 205.175; subd. 2</t>
    </r>
  </si>
  <si>
    <r>
      <t xml:space="preserve">MARCH TOWNSHIP ELECTION DAY: OSS: </t>
    </r>
    <r>
      <rPr>
        <b/>
        <u/>
        <sz val="12"/>
        <rFont val="Calibri"/>
        <family val="2"/>
        <scheme val="minor"/>
      </rPr>
      <t>Non</t>
    </r>
    <r>
      <rPr>
        <b/>
        <sz val="12"/>
        <rFont val="Calibri"/>
        <family val="2"/>
        <scheme val="minor"/>
      </rPr>
      <t xml:space="preserve">-Metro Area: </t>
    </r>
    <r>
      <rPr>
        <sz val="12"/>
        <rFont val="Calibri"/>
        <family val="2"/>
        <scheme val="minor"/>
      </rPr>
      <t xml:space="preserve">Minimum voting hours 5:00 p.m. to 8:00 p.m. (*Metro area includes the following Counties: Anoka, Carver, Chisago, Dakota, Hennepin, Isanti, Ramsey, Scott, Sherburne, Washington &amp; Wright). Longer hours can be approved by resolution or petition of voters. See M.S. 205.175, subd. 3 for details. </t>
    </r>
    <r>
      <rPr>
        <i/>
        <sz val="12"/>
        <rFont val="Calibri"/>
        <family val="2"/>
        <scheme val="minor"/>
      </rPr>
      <t>M.S. 205.175; 1 &amp; 3</t>
    </r>
  </si>
  <si>
    <r>
      <t xml:space="preserve">MARCH TOWNSHIP ELECTION DAY: County: </t>
    </r>
    <r>
      <rPr>
        <b/>
        <u/>
        <sz val="12"/>
        <rFont val="Calibri"/>
        <family val="2"/>
        <scheme val="minor"/>
      </rPr>
      <t>Non</t>
    </r>
    <r>
      <rPr>
        <b/>
        <sz val="12"/>
        <rFont val="Calibri"/>
        <family val="2"/>
        <scheme val="minor"/>
      </rPr>
      <t xml:space="preserve">-Metro Area: </t>
    </r>
    <r>
      <rPr>
        <sz val="12"/>
        <rFont val="Calibri"/>
        <family val="2"/>
        <scheme val="minor"/>
      </rPr>
      <t xml:space="preserve">Minimum voting hours 5:00 p.m. to 8:00 p.m. (*Metro area includes the following Counties: Anoka, Carver, Chisago, Dakota, Hennepin, Isanti, Ramsey, Scott, Sherburne, Washington &amp; Wright). Longer hours can be approved by resolution or petition of voters. See M.S. 205.175, subd. 3 for details. </t>
    </r>
    <r>
      <rPr>
        <i/>
        <sz val="12"/>
        <rFont val="Calibri"/>
        <family val="2"/>
        <scheme val="minor"/>
      </rPr>
      <t>M.S. 205.175; 1 &amp; 3</t>
    </r>
  </si>
  <si>
    <t>204C05, subds. 1 &amp; 1a</t>
  </si>
  <si>
    <r>
      <t xml:space="preserve">STATE GENERAL DAY: County: </t>
    </r>
    <r>
      <rPr>
        <sz val="12"/>
        <rFont val="Calibri"/>
        <family val="2"/>
        <scheme val="minor"/>
      </rPr>
      <t xml:space="preserve">Minimum voting hours for most precincts are 7:00 a.m. to 8:00 p.m. Exception for a no later than 10:00 a.m. opening time for *some non-metro towns as per </t>
    </r>
    <r>
      <rPr>
        <i/>
        <sz val="12"/>
        <rFont val="Calibri"/>
        <family val="2"/>
        <scheme val="minor"/>
      </rPr>
      <t>M.S. 204C.05, subd. 1a. M.S. 204C.05, subds. 1 &amp; 1a</t>
    </r>
  </si>
  <si>
    <r>
      <t xml:space="preserve">STATE GENERAL DAY: City with a Primary: </t>
    </r>
    <r>
      <rPr>
        <sz val="12"/>
        <rFont val="Calibri"/>
        <family val="2"/>
        <scheme val="minor"/>
      </rPr>
      <t xml:space="preserve">Minimum voting hours for most precincts are 7:00 a.m. to 8:00 p.m. Exception for a no later than 10:00 a.m. opening time for *some non-metro towns as per </t>
    </r>
    <r>
      <rPr>
        <i/>
        <sz val="12"/>
        <rFont val="Calibri"/>
        <family val="2"/>
        <scheme val="minor"/>
      </rPr>
      <t>M.S. 204C.05, subd. 1a. M.S. 204C.05, subds. 1 &amp; 1a</t>
    </r>
  </si>
  <si>
    <t>203B.08, subds. 1 &amp; 3; 203B.11, subd. 4</t>
  </si>
  <si>
    <r>
      <t xml:space="preserve">STATE PRIMARY DAY: School District without a Primary: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</si>
  <si>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PRIMARY DAY: School District with a Primary: </t>
    </r>
    <r>
      <rPr>
        <sz val="12"/>
        <rFont val="Calibri"/>
        <family val="2"/>
        <scheme val="minor"/>
      </rPr>
      <t xml:space="preserve">Minimum voting hours for most precincts are 7:00 a.m. to 8:00 p.m. Exception for a no later than 10:00 a.m. opening time for *some non-metro towns as per M.S. 204C.05, subd. 1a. </t>
    </r>
    <r>
      <rPr>
        <i/>
        <sz val="12"/>
        <rFont val="Calibri"/>
        <family val="2"/>
        <scheme val="minor"/>
      </rPr>
      <t>M.S. 204C.05, subds. 1 &amp; 1a</t>
    </r>
  </si>
  <si>
    <r>
      <t xml:space="preserve">STATE PRIMARY DAY: Town with November Elections: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</si>
  <si>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PRIMARY DAY: Town with March Elections: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</si>
  <si>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PRIMARY DAY: City without a Primary: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</si>
  <si>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PRIMARY DAY: City with a Primary: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</si>
  <si>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PRIMARY DAY: County: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</si>
  <si>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PRIMARY DAY: Political Parties: </t>
    </r>
    <r>
      <rPr>
        <sz val="12"/>
        <rFont val="Calibri"/>
        <family val="2"/>
        <scheme val="minor"/>
      </rPr>
      <t xml:space="preserve">Minimum voting hours for most precincts are 7:00 a.m. to 8:00 p.m. Exception for a no later than 10:00 a.m. opening time for *some non-metro towns as per M.S. 204C.05, subd. 1a. </t>
    </r>
    <r>
      <rPr>
        <i/>
        <sz val="12"/>
        <rFont val="Calibri"/>
        <family val="2"/>
        <scheme val="minor"/>
      </rPr>
      <t>M.S. 204C.05, subds. 1 &amp; 1a</t>
    </r>
  </si>
  <si>
    <r>
      <t xml:space="preserve">STATE PRIMARY DAY: OSS: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</si>
  <si>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GENERAL DAY: School District with a Primary: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</si>
  <si>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GENERAL DAY: Hospital District: </t>
    </r>
    <r>
      <rPr>
        <sz val="12"/>
        <rFont val="Calibri"/>
        <family val="2"/>
        <scheme val="minor"/>
      </rPr>
      <t>Minimum voting hours for most precincts are 7:00 a.m. to 8:00 p.m. Exception for a no later than 10:00 a.m. opening time for *some non-metro towns as per</t>
    </r>
    <r>
      <rPr>
        <i/>
        <sz val="12"/>
        <rFont val="Calibri"/>
        <family val="2"/>
        <scheme val="minor"/>
      </rPr>
      <t xml:space="preserve"> M.S. 204C.05, subd. 1a. M.S. 204C.05, subds. 1 &amp; 1a</t>
    </r>
  </si>
  <si>
    <r>
      <t xml:space="preserve">STATE GENERAL DAY: Town with November Elections: </t>
    </r>
    <r>
      <rPr>
        <sz val="12"/>
        <rFont val="Calibri"/>
        <family val="2"/>
        <scheme val="minor"/>
      </rPr>
      <t xml:space="preserve">Minimum voting hours for most precincts are 7:00 a.m. to 8:00 p.m. Exception for a no later than 10:00 a.m. opening time for *some non-metro towns as per M.S. 204C.05, subd. 1a. </t>
    </r>
    <r>
      <rPr>
        <i/>
        <sz val="12"/>
        <rFont val="Calibri"/>
        <family val="2"/>
        <scheme val="minor"/>
      </rPr>
      <t>M.S. 204C.05, subds. 1 &amp; 1a</t>
    </r>
  </si>
  <si>
    <r>
      <t xml:space="preserve">STATE GENERAL DAY: Town with March Elections: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</si>
  <si>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GENERAL DAY: City without a Primary: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</si>
  <si>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GENERAL DAY: SWCD: </t>
    </r>
    <r>
      <rPr>
        <sz val="12"/>
        <rFont val="Calibri"/>
        <family val="2"/>
        <scheme val="minor"/>
      </rPr>
      <t xml:space="preserve">Minimum voting hours for most precincts are 7:00 a.m. to 8:00 p.m. Exception for a no later than 10:00 a.m. opening time for *some non-metro towns as per M.S. 204C.05, subd. 1a. </t>
    </r>
    <r>
      <rPr>
        <i/>
        <sz val="12"/>
        <rFont val="Calibri"/>
        <family val="2"/>
        <scheme val="minor"/>
      </rPr>
      <t>M.S. 204C.05, subds. 1 &amp; 1a</t>
    </r>
  </si>
  <si>
    <r>
      <t xml:space="preserve">STATE GENERAL DAY: Political Parties: </t>
    </r>
    <r>
      <rPr>
        <sz val="12"/>
        <rFont val="Calibri"/>
        <family val="2"/>
        <scheme val="minor"/>
      </rPr>
      <t>Minimum voting hours for most precincts are 7:00 a.m. to 8:00 p.m. Exception for a no later than 10:00 a.m. opening time for *some non-metro towns as per M.S. 204C.05, subd. 1a.</t>
    </r>
    <r>
      <rPr>
        <i/>
        <sz val="12"/>
        <rFont val="Calibri"/>
        <family val="2"/>
        <scheme val="minor"/>
      </rPr>
      <t xml:space="preserve"> M.S. 204C.05, subds. 1 &amp; 1a</t>
    </r>
  </si>
  <si>
    <r>
      <t xml:space="preserve">STATE GENERAL DAY: OSS: </t>
    </r>
    <r>
      <rPr>
        <sz val="12"/>
        <rFont val="Calibri"/>
        <family val="2"/>
        <scheme val="minor"/>
      </rPr>
      <t xml:space="preserve">Minimum voting hours for most precincts are 7:00 a.m. to 8:00 p.m. Exception for a no later than 10:00 a.m. opening time for *some non-metro towns as per M.S. 204C.05, subd. 1a. </t>
    </r>
    <r>
      <rPr>
        <i/>
        <sz val="12"/>
        <rFont val="Calibri"/>
        <family val="2"/>
        <scheme val="minor"/>
      </rPr>
      <t>M.S. 204C.05, subds. 1 &amp; 1a</t>
    </r>
  </si>
  <si>
    <r>
      <t xml:space="preserve">OSS: </t>
    </r>
    <r>
      <rPr>
        <sz val="12"/>
        <rFont val="Calibri"/>
        <family val="2"/>
        <scheme val="minor"/>
      </rPr>
      <t xml:space="preserve">Recommended: Township faxes or e-mails unofficial </t>
    </r>
    <r>
      <rPr>
        <b/>
        <i/>
        <u/>
        <sz val="12"/>
        <rFont val="Calibri"/>
        <family val="2"/>
        <scheme val="minor"/>
      </rPr>
      <t>March Town</t>
    </r>
    <r>
      <rPr>
        <sz val="12"/>
        <rFont val="Calibri"/>
        <family val="2"/>
        <scheme val="minor"/>
      </rPr>
      <t xml:space="preserve"> election results to auditor.</t>
    </r>
  </si>
  <si>
    <r>
      <t xml:space="preserve">County: </t>
    </r>
    <r>
      <rPr>
        <sz val="12"/>
        <rFont val="Calibri"/>
        <family val="2"/>
        <scheme val="minor"/>
      </rPr>
      <t>Recommended:</t>
    </r>
    <r>
      <rPr>
        <b/>
        <sz val="12"/>
        <rFont val="Calibri"/>
        <family val="2"/>
        <scheme val="minor"/>
      </rPr>
      <t xml:space="preserve"> </t>
    </r>
    <r>
      <rPr>
        <sz val="12"/>
        <rFont val="Calibri"/>
        <family val="2"/>
        <scheme val="minor"/>
      </rPr>
      <t xml:space="preserve">Township faxes or e-mails unofficial </t>
    </r>
    <r>
      <rPr>
        <b/>
        <i/>
        <u/>
        <sz val="12"/>
        <rFont val="Calibri"/>
        <family val="2"/>
        <scheme val="minor"/>
      </rPr>
      <t>March Town</t>
    </r>
    <r>
      <rPr>
        <sz val="12"/>
        <rFont val="Calibri"/>
        <family val="2"/>
        <scheme val="minor"/>
      </rPr>
      <t xml:space="preserve"> election results to auditor.</t>
    </r>
  </si>
  <si>
    <r>
      <t xml:space="preserve">Town with March Elections: </t>
    </r>
    <r>
      <rPr>
        <sz val="12"/>
        <rFont val="Calibri"/>
        <family val="2"/>
        <scheme val="minor"/>
      </rPr>
      <t>Recommended:</t>
    </r>
    <r>
      <rPr>
        <b/>
        <sz val="12"/>
        <rFont val="Calibri"/>
        <family val="2"/>
        <scheme val="minor"/>
      </rPr>
      <t xml:space="preserve"> </t>
    </r>
    <r>
      <rPr>
        <sz val="12"/>
        <rFont val="Calibri"/>
        <family val="2"/>
        <scheme val="minor"/>
      </rPr>
      <t xml:space="preserve">Township faxes or e-mails unofficial </t>
    </r>
    <r>
      <rPr>
        <b/>
        <i/>
        <u/>
        <sz val="12"/>
        <rFont val="Calibri"/>
        <family val="2"/>
        <scheme val="minor"/>
      </rPr>
      <t>March Town</t>
    </r>
    <r>
      <rPr>
        <sz val="12"/>
        <rFont val="Calibri"/>
        <family val="2"/>
        <scheme val="minor"/>
      </rPr>
      <t xml:space="preserve"> election results to auditor.</t>
    </r>
  </si>
  <si>
    <r>
      <t xml:space="preserve">Jurisdiction with February Uniform Election Day Special Election: </t>
    </r>
    <r>
      <rPr>
        <sz val="12"/>
        <rFont val="Calibri"/>
        <family val="2"/>
        <scheme val="minor"/>
      </rPr>
      <t xml:space="preserve">Recommended: Jurisdiction faxes or e-mails unofficial </t>
    </r>
    <r>
      <rPr>
        <b/>
        <i/>
        <u/>
        <sz val="12"/>
        <rFont val="Calibri"/>
        <family val="2"/>
        <scheme val="minor"/>
      </rPr>
      <t>February Uniform Election Date</t>
    </r>
    <r>
      <rPr>
        <sz val="12"/>
        <rFont val="Calibri"/>
        <family val="2"/>
        <scheme val="minor"/>
      </rPr>
      <t xml:space="preserve"> election results to auditor.</t>
    </r>
  </si>
  <si>
    <r>
      <t xml:space="preserve">Jurisdiction with April Uniform Election Day Special Election: </t>
    </r>
    <r>
      <rPr>
        <sz val="12"/>
        <rFont val="Calibri"/>
        <family val="2"/>
        <scheme val="minor"/>
      </rPr>
      <t xml:space="preserve">Recommended: Jurisdiction faxes or e-mails unofficial </t>
    </r>
    <r>
      <rPr>
        <b/>
        <i/>
        <u/>
        <sz val="12"/>
        <rFont val="Calibri"/>
        <family val="2"/>
        <scheme val="minor"/>
      </rPr>
      <t>April Uniform Election Date</t>
    </r>
    <r>
      <rPr>
        <sz val="12"/>
        <rFont val="Calibri"/>
        <family val="2"/>
        <scheme val="minor"/>
      </rPr>
      <t xml:space="preserve"> election results to auditor.</t>
    </r>
  </si>
  <si>
    <r>
      <t xml:space="preserve">Jurisdiction with May Uniform Election Day Special Election: </t>
    </r>
    <r>
      <rPr>
        <sz val="12"/>
        <rFont val="Calibri"/>
        <family val="2"/>
        <scheme val="minor"/>
      </rPr>
      <t xml:space="preserve">Recommended: Jurisdiction faxes or e-mails unofficial </t>
    </r>
    <r>
      <rPr>
        <b/>
        <i/>
        <u/>
        <sz val="12"/>
        <rFont val="Calibri"/>
        <family val="2"/>
        <scheme val="minor"/>
      </rPr>
      <t>May Uniform Election Date</t>
    </r>
    <r>
      <rPr>
        <sz val="12"/>
        <rFont val="Calibri"/>
        <family val="2"/>
        <scheme val="minor"/>
      </rPr>
      <t xml:space="preserve"> election results to auditor.</t>
    </r>
  </si>
  <si>
    <r>
      <t xml:space="preserve">OSS: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March Town</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</si>
  <si>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County: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March Town</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</si>
  <si>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Town with March Elections: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March Town</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</si>
  <si>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Jurisdiction with February Uniform Election Day Special Election: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February Uniform Election Date</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</si>
  <si>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Jurisdiction with April Uniform Election Day Special Election: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April Uniform Election Date</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</si>
  <si>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Jurisdiction with May Uniform Election Day Special Election: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May Uniform Election Date</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</si>
  <si>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OSS: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Primary</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</si>
  <si>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County: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Primary</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</si>
  <si>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City with a Primary: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Primary</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</si>
  <si>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City without a Primary: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Primary</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</si>
  <si>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Town with March Elections: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Primary</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</si>
  <si>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Town with November Elections: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Primary</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</si>
  <si>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OSS: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General</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</si>
  <si>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County: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General</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</si>
  <si>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City with a Primary: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General</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</si>
  <si>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City without a Primary: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General</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</si>
  <si>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Town with March Elections: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General</t>
    </r>
    <r>
      <rPr>
        <sz val="12"/>
        <rFont val="Calibri"/>
        <family val="2"/>
        <scheme val="minor"/>
      </rPr>
      <t xml:space="preserve"> election materials to clerk’s office – within 24 hours of the end of the hours for voting. </t>
    </r>
    <r>
      <rPr>
        <i/>
        <sz val="12"/>
        <rFont val="Calibri"/>
        <family val="2"/>
        <scheme val="minor"/>
      </rPr>
      <t>M.S. 204C.27</t>
    </r>
  </si>
  <si>
    <r>
      <t xml:space="preserve">Town with November Elections: </t>
    </r>
    <r>
      <rPr>
        <sz val="12"/>
        <rFont val="Calibri"/>
        <family val="2"/>
        <scheme val="minor"/>
      </rPr>
      <t xml:space="preserve">Election Judges </t>
    </r>
    <r>
      <rPr>
        <i/>
        <sz val="12"/>
        <rFont val="Calibri"/>
        <family val="2"/>
        <scheme val="minor"/>
      </rPr>
      <t>must</t>
    </r>
    <r>
      <rPr>
        <sz val="12"/>
        <rFont val="Calibri"/>
        <family val="2"/>
        <scheme val="minor"/>
      </rPr>
      <t xml:space="preserve"> return </t>
    </r>
    <r>
      <rPr>
        <b/>
        <i/>
        <u/>
        <sz val="12"/>
        <rFont val="Calibri"/>
        <family val="2"/>
        <scheme val="minor"/>
      </rPr>
      <t>State General</t>
    </r>
    <r>
      <rPr>
        <sz val="12"/>
        <rFont val="Calibri"/>
        <family val="2"/>
        <scheme val="minor"/>
      </rPr>
      <t xml:space="preserve"> election materials to clerk’s office – within 24 hours of the end of the hours for voting. </t>
    </r>
    <r>
      <rPr>
        <i/>
        <sz val="12"/>
        <rFont val="Calibri"/>
        <family val="2"/>
        <scheme val="minor"/>
      </rPr>
      <t>M.S. 204C.27</t>
    </r>
  </si>
  <si>
    <r>
      <rPr>
        <b/>
        <sz val="12"/>
        <rFont val="Calibri"/>
        <family val="2"/>
        <scheme val="minor"/>
      </rPr>
      <t xml:space="preserve">OSS: </t>
    </r>
    <r>
      <rPr>
        <sz val="12"/>
        <rFont val="Calibri"/>
        <family val="2"/>
        <scheme val="minor"/>
      </rPr>
      <t xml:space="preserve">Counties enter </t>
    </r>
    <r>
      <rPr>
        <b/>
        <i/>
        <u/>
        <sz val="12"/>
        <rFont val="Calibri"/>
        <family val="2"/>
        <scheme val="minor"/>
      </rPr>
      <t>March Town</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</si>
  <si>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County: </t>
    </r>
    <r>
      <rPr>
        <sz val="12"/>
        <rFont val="Calibri"/>
        <family val="2"/>
        <scheme val="minor"/>
      </rPr>
      <t xml:space="preserve">Counties enter </t>
    </r>
    <r>
      <rPr>
        <b/>
        <i/>
        <u/>
        <sz val="12"/>
        <rFont val="Calibri"/>
        <family val="2"/>
        <scheme val="minor"/>
      </rPr>
      <t>March Town</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</si>
  <si>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Town with March Elections: </t>
    </r>
    <r>
      <rPr>
        <sz val="12"/>
        <rFont val="Calibri"/>
        <family val="2"/>
        <scheme val="minor"/>
      </rPr>
      <t xml:space="preserve">Counties enter </t>
    </r>
    <r>
      <rPr>
        <b/>
        <i/>
        <u/>
        <sz val="12"/>
        <rFont val="Calibri"/>
        <family val="2"/>
        <scheme val="minor"/>
      </rPr>
      <t>March Town</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</si>
  <si>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Jurisdiction with February Uniform Election Day Special Election: </t>
    </r>
    <r>
      <rPr>
        <sz val="12"/>
        <rFont val="Calibri"/>
        <family val="2"/>
        <scheme val="minor"/>
      </rPr>
      <t xml:space="preserve">Counties enter </t>
    </r>
    <r>
      <rPr>
        <b/>
        <i/>
        <u/>
        <sz val="12"/>
        <rFont val="Calibri"/>
        <family val="2"/>
        <scheme val="minor"/>
      </rPr>
      <t>February Uniform Election Date</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</si>
  <si>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Jurisdiction with April Uniform Election Day Special Election: </t>
    </r>
    <r>
      <rPr>
        <sz val="12"/>
        <rFont val="Calibri"/>
        <family val="2"/>
        <scheme val="minor"/>
      </rPr>
      <t xml:space="preserve">Counties enter </t>
    </r>
    <r>
      <rPr>
        <b/>
        <i/>
        <u/>
        <sz val="12"/>
        <rFont val="Calibri"/>
        <family val="2"/>
        <scheme val="minor"/>
      </rPr>
      <t>April Uniform Election Date</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</si>
  <si>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Jurisdiction with May Uniform Election Day Special Election: </t>
    </r>
    <r>
      <rPr>
        <sz val="12"/>
        <rFont val="Calibri"/>
        <family val="2"/>
        <scheme val="minor"/>
      </rPr>
      <t xml:space="preserve">Counties enter </t>
    </r>
    <r>
      <rPr>
        <b/>
        <i/>
        <u/>
        <sz val="12"/>
        <rFont val="Calibri"/>
        <family val="2"/>
        <scheme val="minor"/>
      </rPr>
      <t>May Uniform Election Date</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</si>
  <si>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OSS: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</si>
  <si>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Political Parties: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</si>
  <si>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County: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</si>
  <si>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SWCD: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</si>
  <si>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City with a Primary: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</si>
  <si>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City without a Primary: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</si>
  <si>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Town with March Elections: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</si>
  <si>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Town with November Elections: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</si>
  <si>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Hospital District: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</si>
  <si>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School District with a Primary: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</si>
  <si>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School District without a Primary: </t>
    </r>
    <r>
      <rPr>
        <sz val="12"/>
        <rFont val="Calibri"/>
        <family val="2"/>
        <scheme val="minor"/>
      </rPr>
      <t xml:space="preserve">Counties enter </t>
    </r>
    <r>
      <rPr>
        <b/>
        <i/>
        <u/>
        <sz val="12"/>
        <rFont val="Calibri"/>
        <family val="2"/>
        <scheme val="minor"/>
      </rPr>
      <t>State General</t>
    </r>
    <r>
      <rPr>
        <i/>
        <sz val="12"/>
        <rFont val="Calibri"/>
        <family val="2"/>
        <scheme val="minor"/>
      </rPr>
      <t xml:space="preserve"> 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</si>
  <si>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OSS: </t>
    </r>
    <r>
      <rPr>
        <sz val="12"/>
        <rFont val="Calibri"/>
        <family val="2"/>
        <scheme val="minor"/>
      </rPr>
      <t xml:space="preserve">Counties enter </t>
    </r>
    <r>
      <rPr>
        <b/>
        <i/>
        <u/>
        <sz val="12"/>
        <rFont val="Calibri"/>
        <family val="2"/>
        <scheme val="minor"/>
      </rPr>
      <t>State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</si>
  <si>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Political Parties: </t>
    </r>
    <r>
      <rPr>
        <sz val="12"/>
        <rFont val="Calibri"/>
        <family val="2"/>
        <scheme val="minor"/>
      </rPr>
      <t xml:space="preserve">Counties enter </t>
    </r>
    <r>
      <rPr>
        <b/>
        <i/>
        <u/>
        <sz val="12"/>
        <rFont val="Calibri"/>
        <family val="2"/>
        <scheme val="minor"/>
      </rPr>
      <t>State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</si>
  <si>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County: </t>
    </r>
    <r>
      <rPr>
        <sz val="12"/>
        <rFont val="Calibri"/>
        <family val="2"/>
        <scheme val="minor"/>
      </rPr>
      <t xml:space="preserve">Counties enter </t>
    </r>
    <r>
      <rPr>
        <b/>
        <i/>
        <u/>
        <sz val="12"/>
        <rFont val="Calibri"/>
        <family val="2"/>
        <scheme val="minor"/>
      </rPr>
      <t>State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</si>
  <si>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City with a Primary: </t>
    </r>
    <r>
      <rPr>
        <sz val="12"/>
        <rFont val="Calibri"/>
        <family val="2"/>
        <scheme val="minor"/>
      </rPr>
      <t xml:space="preserve">Counties enter </t>
    </r>
    <r>
      <rPr>
        <b/>
        <i/>
        <u/>
        <sz val="12"/>
        <rFont val="Calibri"/>
        <family val="2"/>
        <scheme val="minor"/>
      </rPr>
      <t>State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</si>
  <si>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City without a Primary: </t>
    </r>
    <r>
      <rPr>
        <sz val="12"/>
        <rFont val="Calibri"/>
        <family val="2"/>
        <scheme val="minor"/>
      </rPr>
      <t xml:space="preserve">Counties enter </t>
    </r>
    <r>
      <rPr>
        <b/>
        <i/>
        <u/>
        <sz val="12"/>
        <rFont val="Calibri"/>
        <family val="2"/>
        <scheme val="minor"/>
      </rPr>
      <t>State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</si>
  <si>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Town with March Elections: </t>
    </r>
    <r>
      <rPr>
        <sz val="12"/>
        <rFont val="Calibri"/>
        <family val="2"/>
        <scheme val="minor"/>
      </rPr>
      <t xml:space="preserve">Counties enter </t>
    </r>
    <r>
      <rPr>
        <b/>
        <i/>
        <u/>
        <sz val="12"/>
        <rFont val="Calibri"/>
        <family val="2"/>
        <scheme val="minor"/>
      </rPr>
      <t>State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</si>
  <si>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Town with November Elections: </t>
    </r>
    <r>
      <rPr>
        <sz val="12"/>
        <rFont val="Calibri"/>
        <family val="2"/>
        <scheme val="minor"/>
      </rPr>
      <t xml:space="preserve">Counties enter </t>
    </r>
    <r>
      <rPr>
        <b/>
        <i/>
        <u/>
        <sz val="12"/>
        <rFont val="Calibri"/>
        <family val="2"/>
        <scheme val="minor"/>
      </rPr>
      <t>State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</si>
  <si>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School District with a Primary: </t>
    </r>
    <r>
      <rPr>
        <sz val="12"/>
        <rFont val="Calibri"/>
        <family val="2"/>
        <scheme val="minor"/>
      </rPr>
      <t xml:space="preserve">Counties enter </t>
    </r>
    <r>
      <rPr>
        <b/>
        <i/>
        <u/>
        <sz val="12"/>
        <rFont val="Calibri"/>
        <family val="2"/>
        <scheme val="minor"/>
      </rPr>
      <t>State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</si>
  <si>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rPr>
        <b/>
        <sz val="12"/>
        <rFont val="Calibri"/>
        <family val="2"/>
        <scheme val="minor"/>
      </rPr>
      <t xml:space="preserve">School District without a Primary: </t>
    </r>
    <r>
      <rPr>
        <sz val="12"/>
        <rFont val="Calibri"/>
        <family val="2"/>
        <scheme val="minor"/>
      </rPr>
      <t xml:space="preserve">Counties enter </t>
    </r>
    <r>
      <rPr>
        <b/>
        <i/>
        <u/>
        <sz val="12"/>
        <rFont val="Calibri"/>
        <family val="2"/>
        <scheme val="minor"/>
      </rPr>
      <t>State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t>
    </r>
    <r>
      <rPr>
        <u/>
        <sz val="12"/>
        <rFont val="Calibri"/>
        <family val="2"/>
        <scheme val="minor"/>
      </rPr>
      <t xml:space="preserve">Upon </t>
    </r>
    <r>
      <rPr>
        <i/>
        <u/>
        <sz val="12"/>
        <rFont val="Calibri"/>
        <family val="2"/>
        <scheme val="minor"/>
      </rPr>
      <t>receipt</t>
    </r>
    <r>
      <rPr>
        <i/>
        <sz val="12"/>
        <rFont val="Calibri"/>
        <family val="2"/>
        <scheme val="minor"/>
      </rPr>
      <t>,</t>
    </r>
    <r>
      <rPr>
        <sz val="12"/>
        <rFont val="Calibri"/>
        <family val="2"/>
        <scheme val="minor"/>
      </rPr>
      <t xml:space="preserve"> the OSS must extend deadline by an additional 28 days. OSS must post data about county's compliance and deadline dates on OSS website - 42 days after the election. </t>
    </r>
    <r>
      <rPr>
        <i/>
        <sz val="12"/>
        <rFont val="Calibri"/>
        <family val="2"/>
        <scheme val="minor"/>
      </rPr>
      <t>M.S. 201.121, subd. 1(a)</t>
    </r>
  </si>
  <si>
    <r>
      <t xml:space="preserve">OSS: </t>
    </r>
    <r>
      <rPr>
        <sz val="12"/>
        <rFont val="Calibri"/>
        <family val="2"/>
        <scheme val="minor"/>
      </rPr>
      <t xml:space="preserve">Last day to return </t>
    </r>
    <r>
      <rPr>
        <b/>
        <i/>
        <u/>
        <sz val="12"/>
        <rFont val="Calibri"/>
        <family val="2"/>
        <scheme val="minor"/>
      </rPr>
      <t>March Town</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</si>
  <si>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County: </t>
    </r>
    <r>
      <rPr>
        <sz val="12"/>
        <rFont val="Calibri"/>
        <family val="2"/>
        <scheme val="minor"/>
      </rPr>
      <t xml:space="preserve">Last day to return </t>
    </r>
    <r>
      <rPr>
        <b/>
        <i/>
        <u/>
        <sz val="12"/>
        <rFont val="Calibri"/>
        <family val="2"/>
        <scheme val="minor"/>
      </rPr>
      <t>March Town</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</si>
  <si>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Town with March Elections: </t>
    </r>
    <r>
      <rPr>
        <sz val="12"/>
        <rFont val="Calibri"/>
        <family val="2"/>
        <scheme val="minor"/>
      </rPr>
      <t xml:space="preserve">Last day to return </t>
    </r>
    <r>
      <rPr>
        <b/>
        <i/>
        <u/>
        <sz val="12"/>
        <rFont val="Calibri"/>
        <family val="2"/>
        <scheme val="minor"/>
      </rPr>
      <t>March Town</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</si>
  <si>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Jurisdiction with February Uniform Election Day Special Election: </t>
    </r>
    <r>
      <rPr>
        <sz val="12"/>
        <rFont val="Calibri"/>
        <family val="2"/>
        <scheme val="minor"/>
      </rPr>
      <t xml:space="preserve">Last day to return </t>
    </r>
    <r>
      <rPr>
        <b/>
        <i/>
        <u/>
        <sz val="12"/>
        <rFont val="Calibri"/>
        <family val="2"/>
        <scheme val="minor"/>
      </rPr>
      <t>February Uniform Election Date</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</si>
  <si>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Jurisdiction with April Uniform Election Day Special Election: </t>
    </r>
    <r>
      <rPr>
        <sz val="12"/>
        <rFont val="Calibri"/>
        <family val="2"/>
        <scheme val="minor"/>
      </rPr>
      <t xml:space="preserve">Last day to return </t>
    </r>
    <r>
      <rPr>
        <b/>
        <i/>
        <u/>
        <sz val="12"/>
        <rFont val="Calibri"/>
        <family val="2"/>
        <scheme val="minor"/>
      </rPr>
      <t>April Uniform Election Date</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</si>
  <si>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Jurisdiction with May Uniform Election Day Special Election: </t>
    </r>
    <r>
      <rPr>
        <sz val="12"/>
        <rFont val="Calibri"/>
        <family val="2"/>
        <scheme val="minor"/>
      </rPr>
      <t xml:space="preserve">Last day to return </t>
    </r>
    <r>
      <rPr>
        <b/>
        <i/>
        <u/>
        <sz val="12"/>
        <rFont val="Calibri"/>
        <family val="2"/>
        <scheme val="minor"/>
      </rPr>
      <t>May Uniform Election Date</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</si>
  <si>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OSS: </t>
    </r>
    <r>
      <rPr>
        <sz val="12"/>
        <rFont val="Calibri"/>
        <family val="2"/>
        <scheme val="minor"/>
      </rPr>
      <t xml:space="preserve">Last day to return </t>
    </r>
    <r>
      <rPr>
        <b/>
        <i/>
        <u/>
        <sz val="12"/>
        <rFont val="Calibri"/>
        <family val="2"/>
        <scheme val="minor"/>
      </rPr>
      <t>State Primary</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</si>
  <si>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County: </t>
    </r>
    <r>
      <rPr>
        <sz val="12"/>
        <rFont val="Calibri"/>
        <family val="2"/>
        <scheme val="minor"/>
      </rPr>
      <t xml:space="preserve">Last day to return </t>
    </r>
    <r>
      <rPr>
        <b/>
        <i/>
        <u/>
        <sz val="12"/>
        <rFont val="Calibri"/>
        <family val="2"/>
        <scheme val="minor"/>
      </rPr>
      <t>State Primary</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</si>
  <si>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City with a Primary: </t>
    </r>
    <r>
      <rPr>
        <sz val="12"/>
        <rFont val="Calibri"/>
        <family val="2"/>
        <scheme val="minor"/>
      </rPr>
      <t xml:space="preserve">Last day to return </t>
    </r>
    <r>
      <rPr>
        <b/>
        <i/>
        <u/>
        <sz val="12"/>
        <rFont val="Calibri"/>
        <family val="2"/>
        <scheme val="minor"/>
      </rPr>
      <t>State Primary</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</si>
  <si>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City without a Primary: </t>
    </r>
    <r>
      <rPr>
        <sz val="12"/>
        <rFont val="Calibri"/>
        <family val="2"/>
        <scheme val="minor"/>
      </rPr>
      <t xml:space="preserve">Last day to return </t>
    </r>
    <r>
      <rPr>
        <b/>
        <i/>
        <u/>
        <sz val="12"/>
        <rFont val="Calibri"/>
        <family val="2"/>
        <scheme val="minor"/>
      </rPr>
      <t>State Primary</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</si>
  <si>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Town with March Elections: </t>
    </r>
    <r>
      <rPr>
        <sz val="12"/>
        <rFont val="Calibri"/>
        <family val="2"/>
        <scheme val="minor"/>
      </rPr>
      <t xml:space="preserve">Last day to return </t>
    </r>
    <r>
      <rPr>
        <b/>
        <i/>
        <u/>
        <sz val="12"/>
        <rFont val="Calibri"/>
        <family val="2"/>
        <scheme val="minor"/>
      </rPr>
      <t>State Primary</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</si>
  <si>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Town with November Elections: </t>
    </r>
    <r>
      <rPr>
        <sz val="12"/>
        <rFont val="Calibri"/>
        <family val="2"/>
        <scheme val="minor"/>
      </rPr>
      <t xml:space="preserve">Last day to return </t>
    </r>
    <r>
      <rPr>
        <b/>
        <i/>
        <u/>
        <sz val="12"/>
        <rFont val="Calibri"/>
        <family val="2"/>
        <scheme val="minor"/>
      </rPr>
      <t>State Primary</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</si>
  <si>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OSS: </t>
    </r>
    <r>
      <rPr>
        <sz val="12"/>
        <rFont val="Calibri"/>
        <family val="2"/>
        <scheme val="minor"/>
      </rPr>
      <t xml:space="preserve">Last day to return </t>
    </r>
    <r>
      <rPr>
        <b/>
        <i/>
        <u/>
        <sz val="12"/>
        <rFont val="Calibri"/>
        <family val="2"/>
        <scheme val="minor"/>
      </rPr>
      <t>State General</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</si>
  <si>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County: </t>
    </r>
    <r>
      <rPr>
        <sz val="12"/>
        <rFont val="Calibri"/>
        <family val="2"/>
        <scheme val="minor"/>
      </rPr>
      <t xml:space="preserve">Last day to return </t>
    </r>
    <r>
      <rPr>
        <b/>
        <i/>
        <u/>
        <sz val="12"/>
        <rFont val="Calibri"/>
        <family val="2"/>
        <scheme val="minor"/>
      </rPr>
      <t>State General</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</si>
  <si>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City with a Primary: </t>
    </r>
    <r>
      <rPr>
        <sz val="12"/>
        <rFont val="Calibri"/>
        <family val="2"/>
        <scheme val="minor"/>
      </rPr>
      <t xml:space="preserve">Last day to return </t>
    </r>
    <r>
      <rPr>
        <b/>
        <i/>
        <u/>
        <sz val="12"/>
        <rFont val="Calibri"/>
        <family val="2"/>
        <scheme val="minor"/>
      </rPr>
      <t>State General</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</si>
  <si>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City without a Primary: </t>
    </r>
    <r>
      <rPr>
        <sz val="12"/>
        <rFont val="Calibri"/>
        <family val="2"/>
        <scheme val="minor"/>
      </rPr>
      <t xml:space="preserve">Last day to return </t>
    </r>
    <r>
      <rPr>
        <b/>
        <i/>
        <u/>
        <sz val="12"/>
        <rFont val="Calibri"/>
        <family val="2"/>
        <scheme val="minor"/>
      </rPr>
      <t>State General</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</si>
  <si>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Town with March Elections: </t>
    </r>
    <r>
      <rPr>
        <sz val="12"/>
        <rFont val="Calibri"/>
        <family val="2"/>
        <scheme val="minor"/>
      </rPr>
      <t xml:space="preserve">Last day to return </t>
    </r>
    <r>
      <rPr>
        <b/>
        <i/>
        <u/>
        <sz val="12"/>
        <rFont val="Calibri"/>
        <family val="2"/>
        <scheme val="minor"/>
      </rPr>
      <t>State General</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</si>
  <si>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r>
      <t xml:space="preserve">Town with November Elections: </t>
    </r>
    <r>
      <rPr>
        <sz val="12"/>
        <rFont val="Calibri"/>
        <family val="2"/>
        <scheme val="minor"/>
      </rPr>
      <t xml:space="preserve">Last day to return </t>
    </r>
    <r>
      <rPr>
        <b/>
        <i/>
        <u/>
        <sz val="12"/>
        <rFont val="Calibri"/>
        <family val="2"/>
        <scheme val="minor"/>
      </rPr>
      <t>State General</t>
    </r>
    <r>
      <rPr>
        <sz val="12"/>
        <rFont val="Calibri"/>
        <family val="2"/>
        <scheme val="minor"/>
      </rPr>
      <t xml:space="preserve"> election polling place rosters &amp; completed voter registration cards to county auditor. A county auditor </t>
    </r>
    <r>
      <rPr>
        <b/>
        <i/>
        <u/>
        <sz val="12"/>
        <rFont val="Calibri"/>
        <family val="2"/>
        <scheme val="minor"/>
      </rPr>
      <t>MUST</t>
    </r>
    <r>
      <rPr>
        <sz val="12"/>
        <rFont val="Calibri"/>
        <family val="2"/>
        <scheme val="minor"/>
      </rPr>
      <t xml:space="preserve"> receive these materials. If not delivered by deadline, county is responsible to coordinate arrangements to </t>
    </r>
    <r>
      <rPr>
        <i/>
        <sz val="12"/>
        <rFont val="Calibri"/>
        <family val="2"/>
        <scheme val="minor"/>
      </rPr>
      <t>gather</t>
    </r>
    <r>
      <rPr>
        <sz val="12"/>
        <rFont val="Calibri"/>
        <family val="2"/>
        <scheme val="minor"/>
      </rPr>
      <t xml:space="preserve"> materials as soon as possible – within 48 hours after voting ends. </t>
    </r>
    <r>
      <rPr>
        <i/>
        <sz val="12"/>
        <rFont val="Calibri"/>
        <family val="2"/>
        <scheme val="minor"/>
      </rPr>
      <t>M.S. 204C.27</t>
    </r>
  </si>
  <si>
    <t>201.121, subd. 3(b)</t>
  </si>
  <si>
    <r>
      <t xml:space="preserve">OSS: </t>
    </r>
    <r>
      <rPr>
        <sz val="12"/>
        <rFont val="Calibri"/>
        <family val="2"/>
        <scheme val="minor"/>
      </rPr>
      <t xml:space="preserve">OSS shall report to the chair &amp; ranking minority members of the legislature committees with jurisdiction over elections M.S. 201.121, subd. 3(b) identified information about returned PVCs of </t>
    </r>
    <r>
      <rPr>
        <b/>
        <i/>
        <u/>
        <sz val="12"/>
        <rFont val="Calibri"/>
        <family val="2"/>
        <scheme val="minor"/>
      </rPr>
      <t>State General</t>
    </r>
    <r>
      <rPr>
        <sz val="12"/>
        <rFont val="Calibri"/>
        <family val="2"/>
        <scheme val="minor"/>
      </rPr>
      <t xml:space="preserve"> election day registrants - by March 1 of every odd-numbered year. </t>
    </r>
    <r>
      <rPr>
        <i/>
        <sz val="12"/>
        <rFont val="Calibri"/>
        <family val="2"/>
        <scheme val="minor"/>
      </rPr>
      <t>M.S. 201.121, subd. 3(b)</t>
    </r>
  </si>
  <si>
    <r>
      <t xml:space="preserve">County: </t>
    </r>
    <r>
      <rPr>
        <sz val="12"/>
        <rFont val="Calibri"/>
        <family val="2"/>
        <scheme val="minor"/>
      </rPr>
      <t xml:space="preserve">OSS shall report to the chair &amp; ranking minority members of the legislature committees with jurisdiction over elections M.S. 201.121, subd. 3(b) identified information about returned PVCs of </t>
    </r>
    <r>
      <rPr>
        <b/>
        <i/>
        <u/>
        <sz val="12"/>
        <rFont val="Calibri"/>
        <family val="2"/>
        <scheme val="minor"/>
      </rPr>
      <t>State General</t>
    </r>
    <r>
      <rPr>
        <sz val="12"/>
        <rFont val="Calibri"/>
        <family val="2"/>
        <scheme val="minor"/>
      </rPr>
      <t xml:space="preserve"> election day registrants - by March 1 of every odd-numbered year. </t>
    </r>
    <r>
      <rPr>
        <i/>
        <sz val="12"/>
        <rFont val="Calibri"/>
        <family val="2"/>
        <scheme val="minor"/>
      </rPr>
      <t>M.S. 201.121, subd. 3(b)</t>
    </r>
  </si>
  <si>
    <t>201.016, subd. 1a; 201.12, subd. 4; 201.121, subds. 2 &amp; 3; 201.275</t>
  </si>
  <si>
    <r>
      <t xml:space="preserve">OSS: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State General</t>
    </r>
    <r>
      <rPr>
        <sz val="12"/>
        <rFont val="Calibri"/>
        <family val="2"/>
        <scheme val="minor"/>
      </rPr>
      <t xml:space="preserve"> election day registrants. </t>
    </r>
    <r>
      <rPr>
        <i/>
        <sz val="12"/>
        <rFont val="Calibri"/>
        <family val="2"/>
        <scheme val="minor"/>
      </rPr>
      <t>M.S. 201.016, subd. 1a; 201.12, subd. 4; 201.121, subds. 2 &amp; 3; 201.275</t>
    </r>
  </si>
  <si>
    <r>
      <t xml:space="preserve">County: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State General</t>
    </r>
    <r>
      <rPr>
        <sz val="12"/>
        <rFont val="Calibri"/>
        <family val="2"/>
        <scheme val="minor"/>
      </rPr>
      <t xml:space="preserve"> election day registrants. </t>
    </r>
    <r>
      <rPr>
        <i/>
        <sz val="12"/>
        <rFont val="Calibri"/>
        <family val="2"/>
        <scheme val="minor"/>
      </rPr>
      <t>M.S. 201.016, subd. 1a; 201.12, subd. 4; 201.121, subds. 2 &amp; 3; 201.275</t>
    </r>
  </si>
  <si>
    <r>
      <t xml:space="preserve">Jurisdiction with February Uniform Election Day Special Election: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February Uniform Election Date</t>
    </r>
    <r>
      <rPr>
        <sz val="12"/>
        <rFont val="Calibri"/>
        <family val="2"/>
        <scheme val="minor"/>
      </rPr>
      <t xml:space="preserve"> election day registrants. </t>
    </r>
    <r>
      <rPr>
        <i/>
        <sz val="12"/>
        <rFont val="Calibri"/>
        <family val="2"/>
        <scheme val="minor"/>
      </rPr>
      <t>M.S. 201.016, subd. 1a; 201.12, subd. 4; 201.121, subds. 2 &amp; 3; 201.275</t>
    </r>
  </si>
  <si>
    <r>
      <t xml:space="preserve">OSS: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State Primary</t>
    </r>
    <r>
      <rPr>
        <sz val="12"/>
        <rFont val="Calibri"/>
        <family val="2"/>
        <scheme val="minor"/>
      </rPr>
      <t xml:space="preserve"> election day registrants. </t>
    </r>
    <r>
      <rPr>
        <i/>
        <sz val="12"/>
        <rFont val="Calibri"/>
        <family val="2"/>
        <scheme val="minor"/>
      </rPr>
      <t>M.S. 201.016, subd. 1a; 201.12, subd. 4; 201.121, subds. 2 &amp; 3; 201.275</t>
    </r>
  </si>
  <si>
    <r>
      <t xml:space="preserve">County: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State Primary</t>
    </r>
    <r>
      <rPr>
        <sz val="12"/>
        <rFont val="Calibri"/>
        <family val="2"/>
        <scheme val="minor"/>
      </rPr>
      <t xml:space="preserve"> election day registrants. </t>
    </r>
    <r>
      <rPr>
        <i/>
        <sz val="12"/>
        <rFont val="Calibri"/>
        <family val="2"/>
        <scheme val="minor"/>
      </rPr>
      <t>M.S. 201.016, subd. 1a; 201.12, subd. 4; 201.121, subds. 2 &amp; 3; 201.275</t>
    </r>
  </si>
  <si>
    <r>
      <t xml:space="preserve">Jurisdiction with May Uniform Election Day Special Elections: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May Uniform Election Date</t>
    </r>
    <r>
      <rPr>
        <sz val="12"/>
        <rFont val="Calibri"/>
        <family val="2"/>
        <scheme val="minor"/>
      </rPr>
      <t xml:space="preserve"> election day registrants. </t>
    </r>
    <r>
      <rPr>
        <i/>
        <sz val="12"/>
        <rFont val="Calibri"/>
        <family val="2"/>
        <scheme val="minor"/>
      </rPr>
      <t>M.S. 201.016, subd. 1a; 201.12, subd. 4; 201.121, subds. 2 &amp; 3; 201.275</t>
    </r>
  </si>
  <si>
    <r>
      <t xml:space="preserve">Jurisdiction with April Uniform Election Day Special Elections: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April Uniform Election Date</t>
    </r>
    <r>
      <rPr>
        <sz val="12"/>
        <rFont val="Calibri"/>
        <family val="2"/>
        <scheme val="minor"/>
      </rPr>
      <t xml:space="preserve"> election day registrants. </t>
    </r>
    <r>
      <rPr>
        <i/>
        <sz val="12"/>
        <rFont val="Calibri"/>
        <family val="2"/>
        <scheme val="minor"/>
      </rPr>
      <t>M.S. 201.016, subd. 1a; 201.12, subd. 4; 201.121, subds. 2 &amp; 3; 201.275</t>
    </r>
  </si>
  <si>
    <r>
      <t xml:space="preserve">OSS: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March Town</t>
    </r>
    <r>
      <rPr>
        <sz val="12"/>
        <rFont val="Calibri"/>
        <family val="2"/>
        <scheme val="minor"/>
      </rPr>
      <t xml:space="preserve"> election day registrants. </t>
    </r>
    <r>
      <rPr>
        <i/>
        <sz val="12"/>
        <rFont val="Calibri"/>
        <family val="2"/>
        <scheme val="minor"/>
      </rPr>
      <t>M.S. 201.016, subd. 1a; 201.12, subd. 4; 201.121, subds. 2 &amp; 3; 201.275</t>
    </r>
  </si>
  <si>
    <r>
      <t xml:space="preserve">County: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March Town</t>
    </r>
    <r>
      <rPr>
        <sz val="12"/>
        <rFont val="Calibri"/>
        <family val="2"/>
        <scheme val="minor"/>
      </rPr>
      <t xml:space="preserve"> election day registrants. </t>
    </r>
    <r>
      <rPr>
        <i/>
        <sz val="12"/>
        <rFont val="Calibri"/>
        <family val="2"/>
        <scheme val="minor"/>
      </rPr>
      <t>M.S. 201.016, subd. 1a; 201.12, subd. 4; 201.121, subds. 2 &amp; 3; 201.275</t>
    </r>
  </si>
  <si>
    <r>
      <t xml:space="preserve">Town with March Election: </t>
    </r>
    <r>
      <rPr>
        <sz val="12"/>
        <rFont val="Calibri"/>
        <family val="2"/>
        <scheme val="minor"/>
      </rPr>
      <t xml:space="preserve">County election offices begin to investigate returned PVCs, to challenge appropriate registration records and to mail notices to those voting in wrong precincts of </t>
    </r>
    <r>
      <rPr>
        <b/>
        <i/>
        <u/>
        <sz val="12"/>
        <rFont val="Calibri"/>
        <family val="2"/>
        <scheme val="minor"/>
      </rPr>
      <t>March Town</t>
    </r>
    <r>
      <rPr>
        <sz val="12"/>
        <rFont val="Calibri"/>
        <family val="2"/>
        <scheme val="minor"/>
      </rPr>
      <t xml:space="preserve"> election day registrants. </t>
    </r>
    <r>
      <rPr>
        <i/>
        <sz val="12"/>
        <rFont val="Calibri"/>
        <family val="2"/>
        <scheme val="minor"/>
      </rPr>
      <t>M.S. 201.016, subd. 1a; 201.12, subd. 4; 201.121, subds. 2 &amp; 3; 201.275</t>
    </r>
  </si>
  <si>
    <r>
      <t xml:space="preserve">OSS: </t>
    </r>
    <r>
      <rPr>
        <sz val="12"/>
        <rFont val="Calibri"/>
        <family val="2"/>
        <scheme val="minor"/>
      </rPr>
      <t xml:space="preserve">Bad weather alternate date for </t>
    </r>
    <r>
      <rPr>
        <b/>
        <i/>
        <u/>
        <sz val="12"/>
        <rFont val="Calibri"/>
        <family val="2"/>
        <scheme val="minor"/>
      </rPr>
      <t>March Town</t>
    </r>
    <r>
      <rPr>
        <sz val="12"/>
        <rFont val="Calibri"/>
        <family val="2"/>
        <scheme val="minor"/>
      </rPr>
      <t xml:space="preserve"> election and annual town meeting – third Tuesday in March. </t>
    </r>
    <r>
      <rPr>
        <i/>
        <sz val="12"/>
        <rFont val="Calibri"/>
        <family val="2"/>
        <scheme val="minor"/>
      </rPr>
      <t>M.S. 365.51, subd. 1</t>
    </r>
  </si>
  <si>
    <r>
      <t xml:space="preserve">County: </t>
    </r>
    <r>
      <rPr>
        <sz val="12"/>
        <rFont val="Calibri"/>
        <family val="2"/>
        <scheme val="minor"/>
      </rPr>
      <t xml:space="preserve">Bad weather alternate date for </t>
    </r>
    <r>
      <rPr>
        <b/>
        <i/>
        <u/>
        <sz val="12"/>
        <rFont val="Calibri"/>
        <family val="2"/>
        <scheme val="minor"/>
      </rPr>
      <t>March Town</t>
    </r>
    <r>
      <rPr>
        <sz val="12"/>
        <rFont val="Calibri"/>
        <family val="2"/>
        <scheme val="minor"/>
      </rPr>
      <t xml:space="preserve"> election and annual town meeting – third Tuesday in March. </t>
    </r>
    <r>
      <rPr>
        <i/>
        <sz val="12"/>
        <rFont val="Calibri"/>
        <family val="2"/>
        <scheme val="minor"/>
      </rPr>
      <t>M.S. 365.51, subd. 1</t>
    </r>
  </si>
  <si>
    <r>
      <t xml:space="preserve">Town with March Elections: </t>
    </r>
    <r>
      <rPr>
        <sz val="12"/>
        <rFont val="Calibri"/>
        <family val="2"/>
        <scheme val="minor"/>
      </rPr>
      <t xml:space="preserve">Bad weather alternate date for </t>
    </r>
    <r>
      <rPr>
        <b/>
        <i/>
        <u/>
        <sz val="12"/>
        <rFont val="Calibri"/>
        <family val="2"/>
        <scheme val="minor"/>
      </rPr>
      <t>March Town</t>
    </r>
    <r>
      <rPr>
        <sz val="12"/>
        <rFont val="Calibri"/>
        <family val="2"/>
        <scheme val="minor"/>
      </rPr>
      <t xml:space="preserve"> election and annual town meeting – third Tuesday in March. </t>
    </r>
    <r>
      <rPr>
        <i/>
        <sz val="12"/>
        <rFont val="Calibri"/>
        <family val="2"/>
        <scheme val="minor"/>
      </rPr>
      <t>M.S. 365.51, subd. 1</t>
    </r>
  </si>
  <si>
    <t>204C.33, subd. 1; 205.185, subd. 3; 205A.10, subd. 3</t>
  </si>
  <si>
    <r>
      <t xml:space="preserve">Town with March Elections: </t>
    </r>
    <r>
      <rPr>
        <sz val="12"/>
        <rFont val="Calibri"/>
        <family val="2"/>
        <scheme val="minor"/>
      </rPr>
      <t xml:space="preserve">Last day for township board to canvass </t>
    </r>
    <r>
      <rPr>
        <b/>
        <i/>
        <u/>
        <sz val="12"/>
        <rFont val="Calibri"/>
        <family val="2"/>
        <scheme val="minor"/>
      </rPr>
      <t>March Town</t>
    </r>
    <r>
      <rPr>
        <sz val="12"/>
        <rFont val="Calibri"/>
        <family val="2"/>
        <scheme val="minor"/>
      </rPr>
      <t xml:space="preserve"> election results. Town sends certified official results to county – within 2 days of election. </t>
    </r>
    <r>
      <rPr>
        <i/>
        <sz val="12"/>
        <rFont val="Calibri"/>
        <family val="2"/>
        <scheme val="minor"/>
      </rPr>
      <t>M.S. 205.185, subd. 3(a) &amp; (c)</t>
    </r>
  </si>
  <si>
    <t>205.185, subd. 3(a) &amp; (c)</t>
  </si>
  <si>
    <r>
      <t xml:space="preserve">OSS: </t>
    </r>
    <r>
      <rPr>
        <sz val="12"/>
        <rFont val="Calibri"/>
        <family val="2"/>
        <scheme val="minor"/>
      </rPr>
      <t xml:space="preserve">Last day for township board to canvass </t>
    </r>
    <r>
      <rPr>
        <b/>
        <i/>
        <u/>
        <sz val="12"/>
        <rFont val="Calibri"/>
        <family val="2"/>
        <scheme val="minor"/>
      </rPr>
      <t>March Town</t>
    </r>
    <r>
      <rPr>
        <sz val="12"/>
        <rFont val="Calibri"/>
        <family val="2"/>
        <scheme val="minor"/>
      </rPr>
      <t xml:space="preserve"> election results. Town sends certified official results to county – within 2 days of election. </t>
    </r>
    <r>
      <rPr>
        <i/>
        <sz val="12"/>
        <rFont val="Calibri"/>
        <family val="2"/>
        <scheme val="minor"/>
      </rPr>
      <t>M.S. 205.185, subd. 3(a) &amp; (c)</t>
    </r>
  </si>
  <si>
    <r>
      <t xml:space="preserve">County: </t>
    </r>
    <r>
      <rPr>
        <sz val="12"/>
        <rFont val="Calibri"/>
        <family val="2"/>
        <scheme val="minor"/>
      </rPr>
      <t xml:space="preserve">Last day for township board to canvass </t>
    </r>
    <r>
      <rPr>
        <b/>
        <i/>
        <u/>
        <sz val="12"/>
        <rFont val="Calibri"/>
        <family val="2"/>
        <scheme val="minor"/>
      </rPr>
      <t>March Town</t>
    </r>
    <r>
      <rPr>
        <sz val="12"/>
        <rFont val="Calibri"/>
        <family val="2"/>
        <scheme val="minor"/>
      </rPr>
      <t xml:space="preserve"> election results. Town sends certified official results to county – within 2 days of election. </t>
    </r>
    <r>
      <rPr>
        <i/>
        <sz val="12"/>
        <rFont val="Calibri"/>
        <family val="2"/>
        <scheme val="minor"/>
      </rPr>
      <t>M.S. 205.185, subd. 3(a) &amp; (c)</t>
    </r>
  </si>
  <si>
    <r>
      <t xml:space="preserve">STATE PRIMARY DAY: County: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</si>
  <si>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STATE PRIMARY DAY: SWCD: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</si>
  <si>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STATE PRIMARY DAY: City with a Primary: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</si>
  <si>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STATE PRIMARY DAY: OSS: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</si>
  <si>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STATE PRIMARY DAY: City without a Primary: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</si>
  <si>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STATE PRIMARY DAY: Town with November Elections: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</si>
  <si>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STATE PRIMARY DAY: Hospital District: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</si>
  <si>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STATE PRIMARY DAY: School District with a Primary: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</si>
  <si>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STATE PRIMARY DAY: School District without a Primary: </t>
    </r>
    <r>
      <rPr>
        <sz val="12"/>
        <rFont val="Calibri"/>
        <family val="2"/>
        <scheme val="minor"/>
      </rPr>
      <t xml:space="preserve">The second Tuesday in August. There is always a </t>
    </r>
    <r>
      <rPr>
        <i/>
        <sz val="12"/>
        <rFont val="Calibri"/>
        <family val="2"/>
        <scheme val="minor"/>
      </rPr>
      <t>slight</t>
    </r>
    <r>
      <rPr>
        <sz val="12"/>
        <rFont val="Calibri"/>
        <family val="2"/>
        <scheme val="minor"/>
      </rPr>
      <t xml:space="preserve"> chance that a state primary </t>
    </r>
    <r>
      <rPr>
        <u/>
        <sz val="12"/>
        <rFont val="Calibri"/>
        <family val="2"/>
        <scheme val="minor"/>
      </rPr>
      <t>might not</t>
    </r>
    <r>
      <rPr>
        <sz val="12"/>
        <rFont val="Calibri"/>
        <family val="2"/>
        <scheme val="minor"/>
      </rPr>
      <t xml:space="preserve"> be held in </t>
    </r>
    <r>
      <rPr>
        <i/>
        <sz val="12"/>
        <rFont val="Calibri"/>
        <family val="2"/>
        <scheme val="minor"/>
      </rPr>
      <t>some</t>
    </r>
    <r>
      <rPr>
        <sz val="12"/>
        <rFont val="Calibri"/>
        <family val="2"/>
        <scheme val="minor"/>
      </rPr>
      <t xml:space="preserve"> jurisdictions/precincts due to not enough candidates for major party offices.</t>
    </r>
    <r>
      <rPr>
        <b/>
        <sz val="12"/>
        <rFont val="Calibri"/>
        <family val="2"/>
        <scheme val="minor"/>
      </rPr>
      <t xml:space="preserve"> </t>
    </r>
    <r>
      <rPr>
        <b/>
        <sz val="14"/>
        <rFont val="Calibri"/>
        <family val="2"/>
        <scheme val="minor"/>
      </rPr>
      <t>New</t>
    </r>
    <r>
      <rPr>
        <b/>
        <sz val="12"/>
        <rFont val="Calibri"/>
        <family val="2"/>
        <scheme val="minor"/>
      </rPr>
      <t xml:space="preserve"> beginning 2018:</t>
    </r>
    <r>
      <rPr>
        <sz val="12"/>
        <rFont val="Calibri"/>
        <family val="2"/>
        <scheme val="minor"/>
      </rPr>
      <t xml:space="preserve"> Second Tuesday in August (State Primary date) is now 1 of only 5 uniform special election dates in a calendar year. </t>
    </r>
    <r>
      <rPr>
        <i/>
        <sz val="12"/>
        <rFont val="Calibri"/>
        <family val="2"/>
        <scheme val="minor"/>
      </rPr>
      <t>M.S. 123A.48, subd. 14; 200.02, subd. 4(2); 204D.03, subds. 1 &amp; 3; 204D.21, subds. 1 &amp; 2; 204D.28, subds. 5(b) &amp; 7; 204D.29, subd. 2; 205.065, subd. 1; 205.07, subd. 3; 205.10, subd. 3a; 205A.03, subd. 2; 205A.05, subd. 1a; 375.101, subd. 1; 410.10, subd. 1; 447.32, subd. 2</t>
    </r>
  </si>
  <si>
    <r>
      <t xml:space="preserve">Town with March Elections: </t>
    </r>
    <r>
      <rPr>
        <sz val="12"/>
        <rFont val="Calibri"/>
        <family val="2"/>
        <scheme val="minor"/>
      </rPr>
      <t xml:space="preserve">Last day for </t>
    </r>
    <r>
      <rPr>
        <b/>
        <i/>
        <u/>
        <sz val="12"/>
        <rFont val="Calibri"/>
        <family val="2"/>
        <scheme val="minor"/>
      </rPr>
      <t>March Town</t>
    </r>
    <r>
      <rPr>
        <sz val="12"/>
        <rFont val="Calibri"/>
        <family val="2"/>
        <scheme val="minor"/>
      </rPr>
      <t xml:space="preserve"> election candidate to request a recount and/or provide a notice of contest of results. If there is a recount, the contest notification deadline is within 7 days of the recount-canvass meeting  – by 5:00 p.m. (</t>
    </r>
    <r>
      <rPr>
        <i/>
        <sz val="12"/>
        <rFont val="Calibri"/>
        <family val="2"/>
        <scheme val="minor"/>
      </rPr>
      <t>recount</t>
    </r>
    <r>
      <rPr>
        <sz val="12"/>
        <rFont val="Calibri"/>
        <family val="2"/>
        <scheme val="minor"/>
      </rPr>
      <t xml:space="preserve"> request has time deadline) on the 7th day of the </t>
    </r>
    <r>
      <rPr>
        <i/>
        <sz val="12"/>
        <rFont val="Calibri"/>
        <family val="2"/>
        <scheme val="minor"/>
      </rPr>
      <t>canvass</t>
    </r>
    <r>
      <rPr>
        <sz val="12"/>
        <rFont val="Calibri"/>
        <family val="2"/>
        <scheme val="minor"/>
      </rPr>
      <t xml:space="preserve"> of special or general election. </t>
    </r>
    <r>
      <rPr>
        <i/>
        <sz val="12"/>
        <rFont val="Calibri"/>
        <family val="2"/>
        <scheme val="minor"/>
      </rPr>
      <t>M.S. 204C.36; 209.021, subds. 1 &amp; 3</t>
    </r>
  </si>
  <si>
    <r>
      <t xml:space="preserve">County: </t>
    </r>
    <r>
      <rPr>
        <sz val="12"/>
        <rFont val="Calibri"/>
        <family val="2"/>
        <scheme val="minor"/>
      </rPr>
      <t xml:space="preserve">Last day for </t>
    </r>
    <r>
      <rPr>
        <b/>
        <i/>
        <u/>
        <sz val="12"/>
        <rFont val="Calibri"/>
        <family val="2"/>
        <scheme val="minor"/>
      </rPr>
      <t>March Town</t>
    </r>
    <r>
      <rPr>
        <sz val="12"/>
        <rFont val="Calibri"/>
        <family val="2"/>
        <scheme val="minor"/>
      </rPr>
      <t xml:space="preserve"> election candidate to request a recount and/or provide a notice of contest of results. If there is a recount, the contest notification deadline is within 7 days of the recount-canvass meeting  – by 5:00 p.m. (</t>
    </r>
    <r>
      <rPr>
        <i/>
        <sz val="12"/>
        <rFont val="Calibri"/>
        <family val="2"/>
        <scheme val="minor"/>
      </rPr>
      <t>recount</t>
    </r>
    <r>
      <rPr>
        <sz val="12"/>
        <rFont val="Calibri"/>
        <family val="2"/>
        <scheme val="minor"/>
      </rPr>
      <t xml:space="preserve"> request has time deadline) on the 7th day of the </t>
    </r>
    <r>
      <rPr>
        <i/>
        <sz val="12"/>
        <rFont val="Calibri"/>
        <family val="2"/>
        <scheme val="minor"/>
      </rPr>
      <t>canvass</t>
    </r>
    <r>
      <rPr>
        <sz val="12"/>
        <rFont val="Calibri"/>
        <family val="2"/>
        <scheme val="minor"/>
      </rPr>
      <t xml:space="preserve"> of special or general election. </t>
    </r>
    <r>
      <rPr>
        <i/>
        <sz val="12"/>
        <rFont val="Calibri"/>
        <family val="2"/>
        <scheme val="minor"/>
      </rPr>
      <t>M.S. 204C.36; 209.021, subds. 1 &amp; 3</t>
    </r>
  </si>
  <si>
    <r>
      <t xml:space="preserve">OSS: </t>
    </r>
    <r>
      <rPr>
        <sz val="12"/>
        <rFont val="Calibri"/>
        <family val="2"/>
        <scheme val="minor"/>
      </rPr>
      <t xml:space="preserve">Last day for </t>
    </r>
    <r>
      <rPr>
        <b/>
        <i/>
        <u/>
        <sz val="12"/>
        <rFont val="Calibri"/>
        <family val="2"/>
        <scheme val="minor"/>
      </rPr>
      <t>March Town</t>
    </r>
    <r>
      <rPr>
        <sz val="12"/>
        <rFont val="Calibri"/>
        <family val="2"/>
        <scheme val="minor"/>
      </rPr>
      <t xml:space="preserve"> election candidate to request a recount and/or provide a notice of contest of results. If there is a recount, the contest notification deadline is within 7 days of the recount-canvass meeting  – by 5:00 p.m. (</t>
    </r>
    <r>
      <rPr>
        <i/>
        <sz val="12"/>
        <rFont val="Calibri"/>
        <family val="2"/>
        <scheme val="minor"/>
      </rPr>
      <t>recount</t>
    </r>
    <r>
      <rPr>
        <sz val="12"/>
        <rFont val="Calibri"/>
        <family val="2"/>
        <scheme val="minor"/>
      </rPr>
      <t xml:space="preserve"> request has time deadline) on the 7th day of the </t>
    </r>
    <r>
      <rPr>
        <i/>
        <sz val="12"/>
        <rFont val="Calibri"/>
        <family val="2"/>
        <scheme val="minor"/>
      </rPr>
      <t>canvass</t>
    </r>
    <r>
      <rPr>
        <sz val="12"/>
        <rFont val="Calibri"/>
        <family val="2"/>
        <scheme val="minor"/>
      </rPr>
      <t xml:space="preserve"> of special or general election. </t>
    </r>
    <r>
      <rPr>
        <i/>
        <sz val="12"/>
        <rFont val="Calibri"/>
        <family val="2"/>
        <scheme val="minor"/>
      </rPr>
      <t>M.S. 204C.36; 209.021, subds. 1 &amp; 3</t>
    </r>
  </si>
  <si>
    <t>204C.32, subd. 1; 205.065, subd. 5; 205A.03, subd. 4(a)(1)</t>
  </si>
  <si>
    <t>204C.32, subd. 1; 205.065, subd. 5; 205A.03, subd. 4(a) &amp; (b)</t>
  </si>
  <si>
    <r>
      <t xml:space="preserve">OSS: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Primary Date</t>
    </r>
    <r>
      <rPr>
        <sz val="12"/>
        <rFont val="Calibri"/>
        <family val="2"/>
        <scheme val="minor"/>
      </rPr>
      <t xml:space="preserve">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i/>
        <sz val="11"/>
        <rFont val="Calibri"/>
        <family val="2"/>
        <scheme val="minor"/>
      </rPr>
      <t>Please see M.S. 205A.03, subd. 4(a)(2) &amp; (b) regarding school district primary or special primary canvass board meeting date when held in conjunction with State Primary</t>
    </r>
    <r>
      <rPr>
        <sz val="11"/>
        <rFont val="Calibri"/>
        <family val="2"/>
        <scheme val="minor"/>
      </rPr>
      <t xml:space="preserve"> </t>
    </r>
    <r>
      <rPr>
        <sz val="12"/>
        <rFont val="Calibri"/>
        <family val="2"/>
        <scheme val="minor"/>
      </rPr>
      <t xml:space="preserve">- either the 2nd or 3rd day after primary. </t>
    </r>
    <r>
      <rPr>
        <i/>
        <sz val="12"/>
        <rFont val="Calibri"/>
        <family val="2"/>
        <scheme val="minor"/>
      </rPr>
      <t>M.S. 204C.32, subd. 1; 205.065, subd. 5; 205A.03, subd. 4(a) &amp; (b)</t>
    </r>
  </si>
  <si>
    <r>
      <t xml:space="preserve">Political Parties: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Primary Date</t>
    </r>
    <r>
      <rPr>
        <sz val="12"/>
        <rFont val="Calibri"/>
        <family val="2"/>
        <scheme val="minor"/>
      </rPr>
      <t xml:space="preserve">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i/>
        <sz val="11"/>
        <rFont val="Calibri"/>
        <family val="2"/>
        <scheme val="minor"/>
      </rPr>
      <t>Please see M.S. 205A.03, subd. 4(a)(2) &amp; (b) regarding school district primary or special primary canvass board meeting date when held in conjunction with State Primary</t>
    </r>
    <r>
      <rPr>
        <sz val="11"/>
        <rFont val="Calibri"/>
        <family val="2"/>
        <scheme val="minor"/>
      </rPr>
      <t xml:space="preserve"> </t>
    </r>
    <r>
      <rPr>
        <sz val="12"/>
        <rFont val="Calibri"/>
        <family val="2"/>
        <scheme val="minor"/>
      </rPr>
      <t xml:space="preserve">- either the 2nd or 3rd day after primary. </t>
    </r>
    <r>
      <rPr>
        <i/>
        <sz val="12"/>
        <rFont val="Calibri"/>
        <family val="2"/>
        <scheme val="minor"/>
      </rPr>
      <t>M.S. 204C.32, subd. 1; 205.065, subd. 5; 205A.03, subd. 4(a) &amp; (b)</t>
    </r>
  </si>
  <si>
    <r>
      <t xml:space="preserve">County: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Primary Date</t>
    </r>
    <r>
      <rPr>
        <sz val="12"/>
        <rFont val="Calibri"/>
        <family val="2"/>
        <scheme val="minor"/>
      </rPr>
      <t xml:space="preserve">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i/>
        <sz val="11"/>
        <rFont val="Calibri"/>
        <family val="2"/>
        <scheme val="minor"/>
      </rPr>
      <t>Please see M.S. 205A.03, subd. 4(a)(2) &amp; (b) regarding school district primary or special primary canvass board meeting date when held in conjunction with State Primary</t>
    </r>
    <r>
      <rPr>
        <sz val="11"/>
        <rFont val="Calibri"/>
        <family val="2"/>
        <scheme val="minor"/>
      </rPr>
      <t xml:space="preserve"> </t>
    </r>
    <r>
      <rPr>
        <sz val="12"/>
        <rFont val="Calibri"/>
        <family val="2"/>
        <scheme val="minor"/>
      </rPr>
      <t xml:space="preserve">- either the 2nd or 3rd day after primary. </t>
    </r>
    <r>
      <rPr>
        <i/>
        <sz val="12"/>
        <rFont val="Calibri"/>
        <family val="2"/>
        <scheme val="minor"/>
      </rPr>
      <t>M.S. 204C.32, subd. 1; 205.065, subd. 5; 205A.03, subd. 4(a) &amp; (b)</t>
    </r>
  </si>
  <si>
    <r>
      <t xml:space="preserve">City with a Primary: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Primary Date</t>
    </r>
    <r>
      <rPr>
        <sz val="12"/>
        <rFont val="Calibri"/>
        <family val="2"/>
        <scheme val="minor"/>
      </rPr>
      <t xml:space="preserve">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i/>
        <sz val="11"/>
        <rFont val="Calibri"/>
        <family val="2"/>
        <scheme val="minor"/>
      </rPr>
      <t>Please see M.S. 205A.03, subd. 4(a)(2) &amp; (b) regarding school district primary or special primary canvass board meeting date when held in conjunction with State Primary</t>
    </r>
    <r>
      <rPr>
        <sz val="11"/>
        <rFont val="Calibri"/>
        <family val="2"/>
        <scheme val="minor"/>
      </rPr>
      <t xml:space="preserve"> </t>
    </r>
    <r>
      <rPr>
        <sz val="12"/>
        <rFont val="Calibri"/>
        <family val="2"/>
        <scheme val="minor"/>
      </rPr>
      <t xml:space="preserve">- either the 2nd or 3rd day after primary. </t>
    </r>
    <r>
      <rPr>
        <i/>
        <sz val="12"/>
        <rFont val="Calibri"/>
        <family val="2"/>
        <scheme val="minor"/>
      </rPr>
      <t>M.S. 204C.32, subd. 1; 205.065, subd. 5; 205A.03, subd. 4(a) &amp; (b)</t>
    </r>
  </si>
  <si>
    <r>
      <t xml:space="preserve">School District with a Primary: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Primary Date</t>
    </r>
    <r>
      <rPr>
        <sz val="12"/>
        <rFont val="Calibri"/>
        <family val="2"/>
        <scheme val="minor"/>
      </rPr>
      <t xml:space="preserve">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i/>
        <sz val="11"/>
        <rFont val="Calibri"/>
        <family val="2"/>
        <scheme val="minor"/>
      </rPr>
      <t>Please see M.S. 205A.03, subd. 4(a)(2) &amp; (b) regarding school district primary or special primary canvass board meeting date when held in conjunction with State Primary</t>
    </r>
    <r>
      <rPr>
        <sz val="11"/>
        <rFont val="Calibri"/>
        <family val="2"/>
        <scheme val="minor"/>
      </rPr>
      <t xml:space="preserve"> </t>
    </r>
    <r>
      <rPr>
        <sz val="12"/>
        <rFont val="Calibri"/>
        <family val="2"/>
        <scheme val="minor"/>
      </rPr>
      <t xml:space="preserve">- either the 2nd or 3rd day after primary. </t>
    </r>
    <r>
      <rPr>
        <i/>
        <sz val="12"/>
        <rFont val="Calibri"/>
        <family val="2"/>
        <scheme val="minor"/>
      </rPr>
      <t>M.S. 204C.32, subd. 1; 205.065, subd. 5; 205A.03, subd. 4(a) &amp; (b)</t>
    </r>
  </si>
  <si>
    <r>
      <t xml:space="preserve">OSS: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General Date</t>
    </r>
    <r>
      <rPr>
        <sz val="12"/>
        <rFont val="Calibri"/>
        <family val="2"/>
        <scheme val="minor"/>
      </rPr>
      <t xml:space="preserve">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sz val="11"/>
        <rFont val="Calibri"/>
        <family val="2"/>
        <scheme val="minor"/>
      </rPr>
      <t xml:space="preserve"> </t>
    </r>
    <r>
      <rPr>
        <sz val="12"/>
        <rFont val="Calibri"/>
        <family val="2"/>
        <scheme val="minor"/>
      </rPr>
      <t xml:space="preserve">- either the 2nd or 3rd day after special primary. </t>
    </r>
    <r>
      <rPr>
        <i/>
        <sz val="12"/>
        <rFont val="Calibri"/>
        <family val="2"/>
        <scheme val="minor"/>
      </rPr>
      <t>M.S. 204C.32, subd. 1; 205.065, subd. 5; 205A.03, subd. 4(a)(1)</t>
    </r>
  </si>
  <si>
    <r>
      <t xml:space="preserve">Political Parties: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General Date</t>
    </r>
    <r>
      <rPr>
        <sz val="12"/>
        <rFont val="Calibri"/>
        <family val="2"/>
        <scheme val="minor"/>
      </rPr>
      <t xml:space="preserve">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sz val="11"/>
        <rFont val="Calibri"/>
        <family val="2"/>
        <scheme val="minor"/>
      </rPr>
      <t xml:space="preserve"> </t>
    </r>
    <r>
      <rPr>
        <sz val="12"/>
        <rFont val="Calibri"/>
        <family val="2"/>
        <scheme val="minor"/>
      </rPr>
      <t xml:space="preserve">- either the 2nd or 3rd day after special primary. </t>
    </r>
    <r>
      <rPr>
        <i/>
        <sz val="12"/>
        <rFont val="Calibri"/>
        <family val="2"/>
        <scheme val="minor"/>
      </rPr>
      <t>M.S. 204C.32, subd. 1; 205.065, subd. 5; 205A.03, subd. 4(a)(1)</t>
    </r>
  </si>
  <si>
    <r>
      <t xml:space="preserve">County: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General Date</t>
    </r>
    <r>
      <rPr>
        <sz val="12"/>
        <rFont val="Calibri"/>
        <family val="2"/>
        <scheme val="minor"/>
      </rPr>
      <t xml:space="preserve">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sz val="11"/>
        <rFont val="Calibri"/>
        <family val="2"/>
        <scheme val="minor"/>
      </rPr>
      <t xml:space="preserve"> </t>
    </r>
    <r>
      <rPr>
        <sz val="12"/>
        <rFont val="Calibri"/>
        <family val="2"/>
        <scheme val="minor"/>
      </rPr>
      <t xml:space="preserve">- either the 2nd or 3rd day after special primary. </t>
    </r>
    <r>
      <rPr>
        <i/>
        <sz val="12"/>
        <rFont val="Calibri"/>
        <family val="2"/>
        <scheme val="minor"/>
      </rPr>
      <t>M.S. 204C.32, subd. 1; 205.065, subd. 5; 205A.03, subd. 4(a)(1)</t>
    </r>
  </si>
  <si>
    <r>
      <t xml:space="preserve">City with a Primary: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General Date</t>
    </r>
    <r>
      <rPr>
        <sz val="12"/>
        <rFont val="Calibri"/>
        <family val="2"/>
        <scheme val="minor"/>
      </rPr>
      <t xml:space="preserve">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sz val="11"/>
        <rFont val="Calibri"/>
        <family val="2"/>
        <scheme val="minor"/>
      </rPr>
      <t xml:space="preserve"> </t>
    </r>
    <r>
      <rPr>
        <sz val="12"/>
        <rFont val="Calibri"/>
        <family val="2"/>
        <scheme val="minor"/>
      </rPr>
      <t xml:space="preserve">- either the 2nd or 3rd day after special primary. </t>
    </r>
    <r>
      <rPr>
        <i/>
        <sz val="12"/>
        <rFont val="Calibri"/>
        <family val="2"/>
        <scheme val="minor"/>
      </rPr>
      <t>M.S. 204C.32, subd. 1; 205.065, subd. 5; 205A.03, subd. 4(a)(1)</t>
    </r>
  </si>
  <si>
    <r>
      <t xml:space="preserve">School District with a Primary: </t>
    </r>
    <r>
      <rPr>
        <sz val="12"/>
        <rFont val="Calibri"/>
        <family val="2"/>
        <scheme val="minor"/>
      </rPr>
      <t>Time period for</t>
    </r>
    <r>
      <rPr>
        <b/>
        <sz val="12"/>
        <rFont val="Calibri"/>
        <family val="2"/>
        <scheme val="minor"/>
      </rPr>
      <t xml:space="preserve"> </t>
    </r>
    <r>
      <rPr>
        <sz val="12"/>
        <rFont val="Calibri"/>
        <family val="2"/>
        <scheme val="minor"/>
      </rPr>
      <t xml:space="preserve">county, city or school district </t>
    </r>
    <r>
      <rPr>
        <b/>
        <i/>
        <u/>
        <sz val="12"/>
        <rFont val="Calibri"/>
        <family val="2"/>
        <scheme val="minor"/>
      </rPr>
      <t>State General Date</t>
    </r>
    <r>
      <rPr>
        <sz val="12"/>
        <rFont val="Calibri"/>
        <family val="2"/>
        <scheme val="minor"/>
      </rPr>
      <t xml:space="preserve"> special </t>
    </r>
    <r>
      <rPr>
        <i/>
        <sz val="12"/>
        <rFont val="Calibri"/>
        <family val="2"/>
        <scheme val="minor"/>
      </rPr>
      <t>primary</t>
    </r>
    <r>
      <rPr>
        <sz val="12"/>
        <rFont val="Calibri"/>
        <family val="2"/>
        <scheme val="minor"/>
      </rPr>
      <t xml:space="preserve"> </t>
    </r>
    <r>
      <rPr>
        <u/>
        <sz val="12"/>
        <rFont val="Calibri"/>
        <family val="2"/>
        <scheme val="minor"/>
      </rPr>
      <t>canvass board</t>
    </r>
    <r>
      <rPr>
        <sz val="12"/>
        <rFont val="Calibri"/>
        <family val="2"/>
        <scheme val="minor"/>
      </rPr>
      <t xml:space="preserve"> to meet and certify results </t>
    </r>
    <r>
      <rPr>
        <sz val="11"/>
        <rFont val="Calibri"/>
        <family val="2"/>
        <scheme val="minor"/>
      </rPr>
      <t xml:space="preserve"> </t>
    </r>
    <r>
      <rPr>
        <sz val="12"/>
        <rFont val="Calibri"/>
        <family val="2"/>
        <scheme val="minor"/>
      </rPr>
      <t xml:space="preserve">- either the 2nd or 3rd day after special primary. </t>
    </r>
    <r>
      <rPr>
        <i/>
        <sz val="12"/>
        <rFont val="Calibri"/>
        <family val="2"/>
        <scheme val="minor"/>
      </rPr>
      <t>M.S. 204C.32, subd. 1; 205.065, subd. 5; 205A.03, subd. 4(a)(1)</t>
    </r>
  </si>
  <si>
    <r>
      <t xml:space="preserve">Town with March Elections: </t>
    </r>
    <r>
      <rPr>
        <sz val="12"/>
        <rFont val="Calibri"/>
        <family val="2"/>
        <scheme val="minor"/>
      </rPr>
      <t xml:space="preserve">First day to issue </t>
    </r>
    <r>
      <rPr>
        <b/>
        <i/>
        <u/>
        <sz val="12"/>
        <rFont val="Calibri"/>
        <family val="2"/>
        <scheme val="minor"/>
      </rPr>
      <t>March Town</t>
    </r>
    <r>
      <rPr>
        <sz val="12"/>
        <rFont val="Calibri"/>
        <family val="2"/>
        <scheme val="minor"/>
      </rPr>
      <t xml:space="preserve"> certificates of elections – after the time for contesting elections has passed. </t>
    </r>
    <r>
      <rPr>
        <i/>
        <sz val="12"/>
        <rFont val="Calibri"/>
        <family val="2"/>
        <scheme val="minor"/>
      </rPr>
      <t>M.S. 205.185, subd. 3(b).</t>
    </r>
    <r>
      <rPr>
        <sz val="12"/>
        <rFont val="Calibri"/>
        <family val="2"/>
        <scheme val="minor"/>
      </rPr>
      <t xml:space="preserve">(Clerk issues certificate of election to winning candidates if: 1) Candidate has submitted a </t>
    </r>
    <r>
      <rPr>
        <i/>
        <sz val="12"/>
        <rFont val="Calibri"/>
        <family val="2"/>
        <scheme val="minor"/>
      </rPr>
      <t xml:space="preserve">Campaign Financial Report Certification of Filing </t>
    </r>
    <r>
      <rPr>
        <sz val="12"/>
        <rFont val="Calibri"/>
        <family val="2"/>
        <scheme val="minor"/>
      </rPr>
      <t xml:space="preserve">form. </t>
    </r>
    <r>
      <rPr>
        <i/>
        <sz val="12"/>
        <rFont val="Calibri"/>
        <family val="2"/>
        <scheme val="minor"/>
      </rPr>
      <t xml:space="preserve">M.S. 211A.05, subd. 1; </t>
    </r>
    <r>
      <rPr>
        <sz val="12"/>
        <rFont val="Calibri"/>
        <family val="2"/>
        <scheme val="minor"/>
      </rPr>
      <t>2) The losing candidate has not requested a recount.</t>
    </r>
    <r>
      <rPr>
        <i/>
        <sz val="12"/>
        <rFont val="Calibri"/>
        <family val="2"/>
        <scheme val="minor"/>
      </rPr>
      <t xml:space="preserve"> M.S. 204C.36; 205.185, subd. 4</t>
    </r>
    <r>
      <rPr>
        <sz val="12"/>
        <rFont val="Calibri"/>
        <family val="2"/>
        <scheme val="minor"/>
      </rPr>
      <t>; 3) A notice of contest has not been filed.</t>
    </r>
    <r>
      <rPr>
        <i/>
        <sz val="12"/>
        <rFont val="Calibri"/>
        <family val="2"/>
        <scheme val="minor"/>
      </rPr>
      <t xml:space="preserve"> M.S. 209.021; 205.185, subd. 3(b).  </t>
    </r>
  </si>
  <si>
    <r>
      <t xml:space="preserve">County: </t>
    </r>
    <r>
      <rPr>
        <sz val="12"/>
        <rFont val="Calibri"/>
        <family val="2"/>
        <scheme val="minor"/>
      </rPr>
      <t xml:space="preserve">First day to issue </t>
    </r>
    <r>
      <rPr>
        <b/>
        <i/>
        <u/>
        <sz val="12"/>
        <rFont val="Calibri"/>
        <family val="2"/>
        <scheme val="minor"/>
      </rPr>
      <t>March Town</t>
    </r>
    <r>
      <rPr>
        <sz val="12"/>
        <rFont val="Calibri"/>
        <family val="2"/>
        <scheme val="minor"/>
      </rPr>
      <t xml:space="preserve"> certificates of elections – after the time for contesting elections has passed. </t>
    </r>
    <r>
      <rPr>
        <i/>
        <sz val="12"/>
        <rFont val="Calibri"/>
        <family val="2"/>
        <scheme val="minor"/>
      </rPr>
      <t>M.S. 205.185, subd. 3(b).</t>
    </r>
    <r>
      <rPr>
        <sz val="12"/>
        <rFont val="Calibri"/>
        <family val="2"/>
        <scheme val="minor"/>
      </rPr>
      <t xml:space="preserve">(Clerk issues certificate of election to winning candidates if: 1) Candidate has submitted a </t>
    </r>
    <r>
      <rPr>
        <i/>
        <sz val="12"/>
        <rFont val="Calibri"/>
        <family val="2"/>
        <scheme val="minor"/>
      </rPr>
      <t xml:space="preserve">Campaign Financial Report Certification of Filing </t>
    </r>
    <r>
      <rPr>
        <sz val="12"/>
        <rFont val="Calibri"/>
        <family val="2"/>
        <scheme val="minor"/>
      </rPr>
      <t xml:space="preserve">form. </t>
    </r>
    <r>
      <rPr>
        <i/>
        <sz val="12"/>
        <rFont val="Calibri"/>
        <family val="2"/>
        <scheme val="minor"/>
      </rPr>
      <t xml:space="preserve">M.S. 211A.05, subd. 1; </t>
    </r>
    <r>
      <rPr>
        <sz val="12"/>
        <rFont val="Calibri"/>
        <family val="2"/>
        <scheme val="minor"/>
      </rPr>
      <t>2) The losing candidate has not requested a recount.</t>
    </r>
    <r>
      <rPr>
        <i/>
        <sz val="12"/>
        <rFont val="Calibri"/>
        <family val="2"/>
        <scheme val="minor"/>
      </rPr>
      <t xml:space="preserve"> M.S. 204C.36; 205.185, subd. 4</t>
    </r>
    <r>
      <rPr>
        <sz val="12"/>
        <rFont val="Calibri"/>
        <family val="2"/>
        <scheme val="minor"/>
      </rPr>
      <t>; 3) A notice of contest has not been filed.</t>
    </r>
    <r>
      <rPr>
        <i/>
        <sz val="12"/>
        <rFont val="Calibri"/>
        <family val="2"/>
        <scheme val="minor"/>
      </rPr>
      <t xml:space="preserve"> M.S. 209.021; 205.185, subd. 3(b).  </t>
    </r>
  </si>
  <si>
    <r>
      <t xml:space="preserve">OSS: </t>
    </r>
    <r>
      <rPr>
        <sz val="12"/>
        <rFont val="Calibri"/>
        <family val="2"/>
        <scheme val="minor"/>
      </rPr>
      <t xml:space="preserve">First day to issue </t>
    </r>
    <r>
      <rPr>
        <b/>
        <i/>
        <u/>
        <sz val="12"/>
        <rFont val="Calibri"/>
        <family val="2"/>
        <scheme val="minor"/>
      </rPr>
      <t>March Town</t>
    </r>
    <r>
      <rPr>
        <sz val="12"/>
        <rFont val="Calibri"/>
        <family val="2"/>
        <scheme val="minor"/>
      </rPr>
      <t xml:space="preserve"> certificates of elections – after the time for contesting elections has passed. </t>
    </r>
    <r>
      <rPr>
        <i/>
        <sz val="12"/>
        <rFont val="Calibri"/>
        <family val="2"/>
        <scheme val="minor"/>
      </rPr>
      <t>M.S. 205.185, subd. 3(b).</t>
    </r>
    <r>
      <rPr>
        <sz val="12"/>
        <rFont val="Calibri"/>
        <family val="2"/>
        <scheme val="minor"/>
      </rPr>
      <t xml:space="preserve">(Clerk issues certificate of election to winning candidates if: 1) Candidate has submitted a </t>
    </r>
    <r>
      <rPr>
        <i/>
        <sz val="12"/>
        <rFont val="Calibri"/>
        <family val="2"/>
        <scheme val="minor"/>
      </rPr>
      <t xml:space="preserve">Campaign Financial Report Certification of Filing </t>
    </r>
    <r>
      <rPr>
        <sz val="12"/>
        <rFont val="Calibri"/>
        <family val="2"/>
        <scheme val="minor"/>
      </rPr>
      <t xml:space="preserve">form. </t>
    </r>
    <r>
      <rPr>
        <i/>
        <sz val="12"/>
        <rFont val="Calibri"/>
        <family val="2"/>
        <scheme val="minor"/>
      </rPr>
      <t xml:space="preserve">M.S. 211A.05, subd. 1; </t>
    </r>
    <r>
      <rPr>
        <sz val="12"/>
        <rFont val="Calibri"/>
        <family val="2"/>
        <scheme val="minor"/>
      </rPr>
      <t>2) The losing candidate has not requested a recount.</t>
    </r>
    <r>
      <rPr>
        <i/>
        <sz val="12"/>
        <rFont val="Calibri"/>
        <family val="2"/>
        <scheme val="minor"/>
      </rPr>
      <t xml:space="preserve"> M.S. 204C.36; 205.185, subd. 4</t>
    </r>
    <r>
      <rPr>
        <sz val="12"/>
        <rFont val="Calibri"/>
        <family val="2"/>
        <scheme val="minor"/>
      </rPr>
      <t>; 3) A notice of contest has not been filed.</t>
    </r>
    <r>
      <rPr>
        <i/>
        <sz val="12"/>
        <rFont val="Calibri"/>
        <family val="2"/>
        <scheme val="minor"/>
      </rPr>
      <t xml:space="preserve"> M.S. 209.021; 205.185, subd. 3(b).  </t>
    </r>
  </si>
  <si>
    <r>
      <t xml:space="preserve">OSS: </t>
    </r>
    <r>
      <rPr>
        <sz val="12"/>
        <rFont val="Calibri"/>
        <family val="2"/>
        <scheme val="minor"/>
      </rPr>
      <t xml:space="preserve">Elected </t>
    </r>
    <r>
      <rPr>
        <b/>
        <i/>
        <u/>
        <sz val="12"/>
        <rFont val="Calibri"/>
        <family val="2"/>
        <scheme val="minor"/>
      </rPr>
      <t>March Town</t>
    </r>
    <r>
      <rPr>
        <sz val="12"/>
        <rFont val="Calibri"/>
        <family val="2"/>
        <scheme val="minor"/>
      </rPr>
      <t xml:space="preserve"> officers to file oath of office - within 10 days of receiving certificate of election. </t>
    </r>
    <r>
      <rPr>
        <i/>
        <sz val="12"/>
        <rFont val="Calibri"/>
        <family val="2"/>
        <scheme val="minor"/>
      </rPr>
      <t>M.S. 367.25, subd. 1</t>
    </r>
  </si>
  <si>
    <r>
      <t xml:space="preserve">County: </t>
    </r>
    <r>
      <rPr>
        <sz val="12"/>
        <rFont val="Calibri"/>
        <family val="2"/>
        <scheme val="minor"/>
      </rPr>
      <t xml:space="preserve">Elected </t>
    </r>
    <r>
      <rPr>
        <b/>
        <i/>
        <u/>
        <sz val="12"/>
        <rFont val="Calibri"/>
        <family val="2"/>
        <scheme val="minor"/>
      </rPr>
      <t>March Town</t>
    </r>
    <r>
      <rPr>
        <sz val="12"/>
        <rFont val="Calibri"/>
        <family val="2"/>
        <scheme val="minor"/>
      </rPr>
      <t xml:space="preserve"> officers to file oath of office - within 10 days of receiving certificate of election. </t>
    </r>
    <r>
      <rPr>
        <i/>
        <sz val="12"/>
        <rFont val="Calibri"/>
        <family val="2"/>
        <scheme val="minor"/>
      </rPr>
      <t>M.S. 367.25, subd. 1</t>
    </r>
  </si>
  <si>
    <r>
      <t xml:space="preserve">Town with March Elections: </t>
    </r>
    <r>
      <rPr>
        <sz val="12"/>
        <rFont val="Calibri"/>
        <family val="2"/>
        <scheme val="minor"/>
      </rPr>
      <t xml:space="preserve">Elected </t>
    </r>
    <r>
      <rPr>
        <b/>
        <i/>
        <u/>
        <sz val="12"/>
        <rFont val="Calibri"/>
        <family val="2"/>
        <scheme val="minor"/>
      </rPr>
      <t>March Town</t>
    </r>
    <r>
      <rPr>
        <sz val="12"/>
        <rFont val="Calibri"/>
        <family val="2"/>
        <scheme val="minor"/>
      </rPr>
      <t xml:space="preserve"> officers to file oath of office - within 10 days of receiving certificate of election. </t>
    </r>
    <r>
      <rPr>
        <i/>
        <sz val="12"/>
        <rFont val="Calibri"/>
        <family val="2"/>
        <scheme val="minor"/>
      </rPr>
      <t>M.S. 367.25, subd. 1</t>
    </r>
  </si>
  <si>
    <r>
      <t xml:space="preserve">OSS: </t>
    </r>
    <r>
      <rPr>
        <u/>
        <sz val="12"/>
        <rFont val="Calibri"/>
        <family val="2"/>
        <scheme val="minor"/>
      </rPr>
      <t>New</t>
    </r>
    <r>
      <rPr>
        <sz val="12"/>
        <rFont val="Calibri"/>
        <family val="2"/>
        <scheme val="minor"/>
      </rPr>
      <t xml:space="preserve"> municipal </t>
    </r>
    <r>
      <rPr>
        <u/>
        <sz val="12"/>
        <rFont val="Calibri"/>
        <family val="2"/>
        <scheme val="minor"/>
      </rPr>
      <t>clerk</t>
    </r>
    <r>
      <rPr>
        <sz val="12"/>
        <rFont val="Calibri"/>
        <family val="2"/>
        <scheme val="minor"/>
      </rPr>
      <t xml:space="preserve"> must successfully complete an initial municipal clerk election administration training course and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election. Certification of municipal clerks is managed and documented by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 2; 8240.2700, subp. 1</t>
    </r>
  </si>
  <si>
    <r>
      <t xml:space="preserve">County: </t>
    </r>
    <r>
      <rPr>
        <u/>
        <sz val="12"/>
        <rFont val="Calibri"/>
        <family val="2"/>
        <scheme val="minor"/>
      </rPr>
      <t>New</t>
    </r>
    <r>
      <rPr>
        <sz val="12"/>
        <rFont val="Calibri"/>
        <family val="2"/>
        <scheme val="minor"/>
      </rPr>
      <t xml:space="preserve"> municipal </t>
    </r>
    <r>
      <rPr>
        <u/>
        <sz val="12"/>
        <rFont val="Calibri"/>
        <family val="2"/>
        <scheme val="minor"/>
      </rPr>
      <t>clerk</t>
    </r>
    <r>
      <rPr>
        <sz val="12"/>
        <rFont val="Calibri"/>
        <family val="2"/>
        <scheme val="minor"/>
      </rPr>
      <t xml:space="preserve"> must successfully complete an initial municipal clerk election administration training course and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election. Certification of municipal clerks is managed and documented by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 2; 8240.2700, subp. 1</t>
    </r>
  </si>
  <si>
    <r>
      <t xml:space="preserve">Town with March Elections: </t>
    </r>
    <r>
      <rPr>
        <u/>
        <sz val="12"/>
        <rFont val="Calibri"/>
        <family val="2"/>
        <scheme val="minor"/>
      </rPr>
      <t>New</t>
    </r>
    <r>
      <rPr>
        <sz val="12"/>
        <rFont val="Calibri"/>
        <family val="2"/>
        <scheme val="minor"/>
      </rPr>
      <t xml:space="preserve"> municipal </t>
    </r>
    <r>
      <rPr>
        <u/>
        <sz val="12"/>
        <rFont val="Calibri"/>
        <family val="2"/>
        <scheme val="minor"/>
      </rPr>
      <t>clerk</t>
    </r>
    <r>
      <rPr>
        <sz val="12"/>
        <rFont val="Calibri"/>
        <family val="2"/>
        <scheme val="minor"/>
      </rPr>
      <t xml:space="preserve"> must successfully complete an initial municipal clerk election administration training course and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election. Certification of municipal clerks is managed and documented by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 2; 8240.2700, subp. 1</t>
    </r>
  </si>
  <si>
    <t>204B.25, subd. 4; 204B.27, subd. 10; 8240.0200, subps. 2 &amp; 3; 8240.2700, subp. 1; 8240.2800, subp. 1</t>
  </si>
  <si>
    <r>
      <t xml:space="preserve">OSS: </t>
    </r>
    <r>
      <rPr>
        <u/>
        <sz val="12"/>
        <rFont val="Calibri"/>
        <family val="2"/>
        <scheme val="minor"/>
      </rPr>
      <t>Newly</t>
    </r>
    <r>
      <rPr>
        <sz val="12"/>
        <rFont val="Calibri"/>
        <family val="2"/>
        <scheme val="minor"/>
      </rPr>
      <t xml:space="preserve"> elected or appointed municipal &amp; school district election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or school district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subps. 2 &amp; 3; 8240.2700, subp. 1; 8240.2800, subp. 1</t>
    </r>
  </si>
  <si>
    <r>
      <t xml:space="preserve">County: </t>
    </r>
    <r>
      <rPr>
        <u/>
        <sz val="12"/>
        <rFont val="Calibri"/>
        <family val="2"/>
        <scheme val="minor"/>
      </rPr>
      <t>Newly</t>
    </r>
    <r>
      <rPr>
        <sz val="12"/>
        <rFont val="Calibri"/>
        <family val="2"/>
        <scheme val="minor"/>
      </rPr>
      <t xml:space="preserve"> elected or appointed municipal &amp; school district election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or school district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subps. 2 &amp; 3; 8240.2700, subp. 1; 8240.2800, subp. 1</t>
    </r>
  </si>
  <si>
    <r>
      <t xml:space="preserve">City with a Primary: </t>
    </r>
    <r>
      <rPr>
        <u/>
        <sz val="12"/>
        <rFont val="Calibri"/>
        <family val="2"/>
        <scheme val="minor"/>
      </rPr>
      <t>Newly</t>
    </r>
    <r>
      <rPr>
        <sz val="12"/>
        <rFont val="Calibri"/>
        <family val="2"/>
        <scheme val="minor"/>
      </rPr>
      <t xml:space="preserve"> elected or appointed municipal &amp; school district election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or school district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subps. 2 &amp; 3; 8240.2700, subp. 1; 8240.2800, subp. 1</t>
    </r>
  </si>
  <si>
    <r>
      <t xml:space="preserve">City without a Primary: </t>
    </r>
    <r>
      <rPr>
        <u/>
        <sz val="12"/>
        <rFont val="Calibri"/>
        <family val="2"/>
        <scheme val="minor"/>
      </rPr>
      <t>Newly</t>
    </r>
    <r>
      <rPr>
        <sz val="12"/>
        <rFont val="Calibri"/>
        <family val="2"/>
        <scheme val="minor"/>
      </rPr>
      <t xml:space="preserve"> elected or appointed municipal &amp; school district election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or school district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subps. 2 &amp; 3; 8240.2700, subp. 1; 8240.2800, subp. 1</t>
    </r>
  </si>
  <si>
    <r>
      <t xml:space="preserve">Town with November Elections: </t>
    </r>
    <r>
      <rPr>
        <u/>
        <sz val="12"/>
        <rFont val="Calibri"/>
        <family val="2"/>
        <scheme val="minor"/>
      </rPr>
      <t>Newly</t>
    </r>
    <r>
      <rPr>
        <sz val="12"/>
        <rFont val="Calibri"/>
        <family val="2"/>
        <scheme val="minor"/>
      </rPr>
      <t xml:space="preserve"> elected or appointed municipal &amp; school district election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or school district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subps. 2 &amp; 3; 8240.2700, subp. 1; 8240.2800, subp. 1</t>
    </r>
  </si>
  <si>
    <r>
      <t xml:space="preserve">School District with a Primary: </t>
    </r>
    <r>
      <rPr>
        <u/>
        <sz val="12"/>
        <rFont val="Calibri"/>
        <family val="2"/>
        <scheme val="minor"/>
      </rPr>
      <t>Newly</t>
    </r>
    <r>
      <rPr>
        <sz val="12"/>
        <rFont val="Calibri"/>
        <family val="2"/>
        <scheme val="minor"/>
      </rPr>
      <t xml:space="preserve"> elected or appointed municipal &amp; school district election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or school district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subps. 2 &amp; 3; 8240.2700, subp. 1; 8240.2800, subp. 1</t>
    </r>
  </si>
  <si>
    <r>
      <t xml:space="preserve">School District without a Primary: </t>
    </r>
    <r>
      <rPr>
        <u/>
        <sz val="12"/>
        <rFont val="Calibri"/>
        <family val="2"/>
        <scheme val="minor"/>
      </rPr>
      <t>Newly</t>
    </r>
    <r>
      <rPr>
        <sz val="12"/>
        <rFont val="Calibri"/>
        <family val="2"/>
        <scheme val="minor"/>
      </rPr>
      <t xml:space="preserve"> elected or appointed municipal &amp; school district election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or school district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subps. 2 &amp; 3; 8240.2700, subp. 1; 8240.2800, subp. 1</t>
    </r>
  </si>
  <si>
    <r>
      <t>OSS:</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</si>
  <si>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r>
      <t>Campaign Finance:</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</si>
  <si>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r>
      <t>Political Parties:</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</si>
  <si>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r>
      <t>County:</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</si>
  <si>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r>
      <t>City with a Primary:</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</si>
  <si>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r>
      <t>City without a Primary:</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</si>
  <si>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r>
      <t>Town with November Elections:</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</si>
  <si>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r>
      <t>Hospital District:</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</si>
  <si>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r>
      <t>School District with a Primary:</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</si>
  <si>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r>
      <t>School District without a Primary:</t>
    </r>
    <r>
      <rPr>
        <sz val="12"/>
        <rFont val="Calibri"/>
        <family val="2"/>
        <scheme val="minor"/>
      </rPr>
      <t xml:space="preserve"> Terms begin for city, town and school district officers elected at the November 2018 general elections - first Monday in January following the election. </t>
    </r>
    <r>
      <rPr>
        <i/>
        <sz val="12"/>
        <rFont val="Calibri"/>
        <family val="2"/>
        <scheme val="minor"/>
      </rPr>
      <t>M.S. 123B.09, subd. 1; 367.03, subd. 4; 412.02, subd. 2</t>
    </r>
  </si>
  <si>
    <t>204D.02, subd. 2</t>
  </si>
  <si>
    <r>
      <t xml:space="preserve">OSS: </t>
    </r>
    <r>
      <rPr>
        <sz val="12"/>
        <rFont val="Calibri"/>
        <family val="2"/>
        <scheme val="minor"/>
      </rPr>
      <t xml:space="preserve">Terms begin for state &amp; county officers elected at the November 2018 general elections - first Monday in January of the odd-numbered year follow election. </t>
    </r>
    <r>
      <rPr>
        <i/>
        <sz val="12"/>
        <rFont val="Calibri"/>
        <family val="2"/>
        <scheme val="minor"/>
      </rPr>
      <t>M.S. 204D.02, subd. 2</t>
    </r>
  </si>
  <si>
    <r>
      <t xml:space="preserve">Campaign Finance: </t>
    </r>
    <r>
      <rPr>
        <sz val="12"/>
        <rFont val="Calibri"/>
        <family val="2"/>
        <scheme val="minor"/>
      </rPr>
      <t xml:space="preserve">Terms begin for state &amp; county officers elected at the November 2018 general elections - first Monday in January of the odd-numbered year follow election. </t>
    </r>
    <r>
      <rPr>
        <i/>
        <sz val="12"/>
        <rFont val="Calibri"/>
        <family val="2"/>
        <scheme val="minor"/>
      </rPr>
      <t>M.S. 204D.02, subd. 2</t>
    </r>
  </si>
  <si>
    <r>
      <t xml:space="preserve">Political Parties: </t>
    </r>
    <r>
      <rPr>
        <sz val="12"/>
        <rFont val="Calibri"/>
        <family val="2"/>
        <scheme val="minor"/>
      </rPr>
      <t xml:space="preserve">Terms begin for state &amp; county officers elected at the November 2018 general elections - first Monday in January of the odd-numbered year follow election. </t>
    </r>
    <r>
      <rPr>
        <i/>
        <sz val="12"/>
        <rFont val="Calibri"/>
        <family val="2"/>
        <scheme val="minor"/>
      </rPr>
      <t>M.S. 204D.02, subd. 2</t>
    </r>
  </si>
  <si>
    <r>
      <t xml:space="preserve">County: </t>
    </r>
    <r>
      <rPr>
        <sz val="12"/>
        <rFont val="Calibri"/>
        <family val="2"/>
        <scheme val="minor"/>
      </rPr>
      <t xml:space="preserve">Terms begin for state &amp; county officers elected at the November 2018 general elections - first Monday in January of the odd-numbered year follow election. </t>
    </r>
    <r>
      <rPr>
        <i/>
        <sz val="12"/>
        <rFont val="Calibri"/>
        <family val="2"/>
        <scheme val="minor"/>
      </rPr>
      <t>M.S. 204D.02, subd. 2</t>
    </r>
  </si>
  <si>
    <r>
      <t xml:space="preserve">SWCD: </t>
    </r>
    <r>
      <rPr>
        <sz val="12"/>
        <rFont val="Calibri"/>
        <family val="2"/>
        <scheme val="minor"/>
      </rPr>
      <t xml:space="preserve">Terms begin for state &amp; county officers elected at the November 2018 general elections - first Monday in January of the odd-numbered year follow election. </t>
    </r>
    <r>
      <rPr>
        <i/>
        <sz val="12"/>
        <rFont val="Calibri"/>
        <family val="2"/>
        <scheme val="minor"/>
      </rPr>
      <t>M.S. 204D.02, subd. 2</t>
    </r>
  </si>
  <si>
    <t>201.121, subd. 3(a); 8200.2700</t>
  </si>
  <si>
    <r>
      <t xml:space="preserve">OSS: </t>
    </r>
    <r>
      <rPr>
        <sz val="12"/>
        <rFont val="Calibri"/>
        <family val="2"/>
        <scheme val="minor"/>
      </rPr>
      <t xml:space="preserve">County completes entry of a random sampling of 3% of </t>
    </r>
    <r>
      <rPr>
        <b/>
        <i/>
        <u/>
        <sz val="12"/>
        <rFont val="Calibri"/>
        <family val="2"/>
        <scheme val="minor"/>
      </rPr>
      <t>March Town</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</si>
  <si>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County: </t>
    </r>
    <r>
      <rPr>
        <sz val="12"/>
        <rFont val="Calibri"/>
        <family val="2"/>
        <scheme val="minor"/>
      </rPr>
      <t xml:space="preserve">County completes entry of a random sampling of 3% of </t>
    </r>
    <r>
      <rPr>
        <b/>
        <i/>
        <u/>
        <sz val="12"/>
        <rFont val="Calibri"/>
        <family val="2"/>
        <scheme val="minor"/>
      </rPr>
      <t>March Town</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</si>
  <si>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Town with March Elections: </t>
    </r>
    <r>
      <rPr>
        <sz val="12"/>
        <rFont val="Calibri"/>
        <family val="2"/>
        <scheme val="minor"/>
      </rPr>
      <t xml:space="preserve">County completes entry of a random sampling of 3% of </t>
    </r>
    <r>
      <rPr>
        <b/>
        <i/>
        <u/>
        <sz val="12"/>
        <rFont val="Calibri"/>
        <family val="2"/>
        <scheme val="minor"/>
      </rPr>
      <t>March Town</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</si>
  <si>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Jurisdiction with February Uniform Election Day Special Election: </t>
    </r>
    <r>
      <rPr>
        <sz val="12"/>
        <rFont val="Calibri"/>
        <family val="2"/>
        <scheme val="minor"/>
      </rPr>
      <t xml:space="preserve">County completes entry of a random sampling of 3% of </t>
    </r>
    <r>
      <rPr>
        <b/>
        <i/>
        <u/>
        <sz val="12"/>
        <rFont val="Calibri"/>
        <family val="2"/>
        <scheme val="minor"/>
      </rPr>
      <t>February Uniform Election Date</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</si>
  <si>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Jurisdiction with April Uniform Election Day Special Election: </t>
    </r>
    <r>
      <rPr>
        <sz val="12"/>
        <rFont val="Calibri"/>
        <family val="2"/>
        <scheme val="minor"/>
      </rPr>
      <t xml:space="preserve">County completes entry of a random sampling of 3% of </t>
    </r>
    <r>
      <rPr>
        <b/>
        <i/>
        <u/>
        <sz val="12"/>
        <rFont val="Calibri"/>
        <family val="2"/>
        <scheme val="minor"/>
      </rPr>
      <t>April Uniform Election Date</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</si>
  <si>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Jurisdiction with May Uniform Election Day Special Election: </t>
    </r>
    <r>
      <rPr>
        <sz val="12"/>
        <rFont val="Calibri"/>
        <family val="2"/>
        <scheme val="minor"/>
      </rPr>
      <t xml:space="preserve">County completes entry of a random sampling of 3% of </t>
    </r>
    <r>
      <rPr>
        <b/>
        <i/>
        <u/>
        <sz val="12"/>
        <rFont val="Calibri"/>
        <family val="2"/>
        <scheme val="minor"/>
      </rPr>
      <t>May Uniform Election Date</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</si>
  <si>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OSS: </t>
    </r>
    <r>
      <rPr>
        <sz val="12"/>
        <rFont val="Calibri"/>
        <family val="2"/>
        <scheme val="minor"/>
      </rPr>
      <t xml:space="preserve">County completes entry of a random sampling of 3% of </t>
    </r>
    <r>
      <rPr>
        <b/>
        <i/>
        <u/>
        <sz val="12"/>
        <rFont val="Calibri"/>
        <family val="2"/>
        <scheme val="minor"/>
      </rPr>
      <t>State Primary</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</si>
  <si>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Political Parties: </t>
    </r>
    <r>
      <rPr>
        <sz val="12"/>
        <rFont val="Calibri"/>
        <family val="2"/>
        <scheme val="minor"/>
      </rPr>
      <t xml:space="preserve">County completes entry of a random sampling of 3% of </t>
    </r>
    <r>
      <rPr>
        <b/>
        <i/>
        <u/>
        <sz val="12"/>
        <rFont val="Calibri"/>
        <family val="2"/>
        <scheme val="minor"/>
      </rPr>
      <t>State Primary</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</si>
  <si>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County: </t>
    </r>
    <r>
      <rPr>
        <sz val="12"/>
        <rFont val="Calibri"/>
        <family val="2"/>
        <scheme val="minor"/>
      </rPr>
      <t xml:space="preserve">County completes entry of a random sampling of 3% of </t>
    </r>
    <r>
      <rPr>
        <b/>
        <i/>
        <u/>
        <sz val="12"/>
        <rFont val="Calibri"/>
        <family val="2"/>
        <scheme val="minor"/>
      </rPr>
      <t>State Primary</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</si>
  <si>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OSS: </t>
    </r>
    <r>
      <rPr>
        <sz val="12"/>
        <rFont val="Calibri"/>
        <family val="2"/>
        <scheme val="minor"/>
      </rPr>
      <t xml:space="preserve">County completes entry of a random sampling of 3% of </t>
    </r>
    <r>
      <rPr>
        <b/>
        <i/>
        <u/>
        <sz val="12"/>
        <rFont val="Calibri"/>
        <family val="2"/>
        <scheme val="minor"/>
      </rPr>
      <t>State General</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</si>
  <si>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Political Parties: </t>
    </r>
    <r>
      <rPr>
        <sz val="12"/>
        <rFont val="Calibri"/>
        <family val="2"/>
        <scheme val="minor"/>
      </rPr>
      <t xml:space="preserve">County completes entry of a random sampling of 3% of </t>
    </r>
    <r>
      <rPr>
        <b/>
        <i/>
        <u/>
        <sz val="12"/>
        <rFont val="Calibri"/>
        <family val="2"/>
        <scheme val="minor"/>
      </rPr>
      <t>State General</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</si>
  <si>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r>
      <t xml:space="preserve">County: </t>
    </r>
    <r>
      <rPr>
        <sz val="12"/>
        <rFont val="Calibri"/>
        <family val="2"/>
        <scheme val="minor"/>
      </rPr>
      <t xml:space="preserve">County completes entry of a random sampling of 3% of </t>
    </r>
    <r>
      <rPr>
        <b/>
        <i/>
        <u/>
        <sz val="12"/>
        <rFont val="Calibri"/>
        <family val="2"/>
        <scheme val="minor"/>
      </rPr>
      <t>State General</t>
    </r>
    <r>
      <rPr>
        <sz val="12"/>
        <rFont val="Calibri"/>
        <family val="2"/>
        <scheme val="minor"/>
      </rPr>
      <t xml:space="preserve"> election day registration applications &amp; sends notice of registration to the sampling of applicants (PVCs) - within 10 days after an election. </t>
    </r>
    <r>
      <rPr>
        <i/>
        <sz val="12"/>
        <rFont val="Calibri"/>
        <family val="2"/>
        <scheme val="minor"/>
      </rPr>
      <t>M.S. 201.121, subd. 3(a); M.R. 8200.2700</t>
    </r>
  </si>
  <si>
    <t>Enter first day of even-year federal-state-county filing time period</t>
  </si>
  <si>
    <r>
      <t xml:space="preserve">OSS: </t>
    </r>
    <r>
      <rPr>
        <sz val="12"/>
        <rFont val="Calibri"/>
        <family val="2"/>
        <scheme val="minor"/>
      </rPr>
      <t xml:space="preserve">First day for state &amp; county candidates to prepare &amp; sign affidavits of candidacy - during the 60 days before the filing period opens and through the last day of the filing period. </t>
    </r>
    <r>
      <rPr>
        <i/>
        <sz val="12"/>
        <rFont val="Calibri"/>
        <family val="2"/>
        <scheme val="minor"/>
      </rPr>
      <t>M.S. 204B.09, subd. 1(a)</t>
    </r>
  </si>
  <si>
    <r>
      <t xml:space="preserve">Campaign Finance: </t>
    </r>
    <r>
      <rPr>
        <sz val="12"/>
        <rFont val="Calibri"/>
        <family val="2"/>
        <scheme val="minor"/>
      </rPr>
      <t xml:space="preserve">First day for state &amp; county candidates to prepare &amp; sign affidavits of candidacy - during the 60 days before the filing period opens and through the last day of the filing period. </t>
    </r>
    <r>
      <rPr>
        <i/>
        <sz val="12"/>
        <rFont val="Calibri"/>
        <family val="2"/>
        <scheme val="minor"/>
      </rPr>
      <t>M.S. 204B.09, subd. 1(a)</t>
    </r>
  </si>
  <si>
    <r>
      <t xml:space="preserve">Political Parties: </t>
    </r>
    <r>
      <rPr>
        <sz val="12"/>
        <rFont val="Calibri"/>
        <family val="2"/>
        <scheme val="minor"/>
      </rPr>
      <t xml:space="preserve">First day for state &amp; county candidates to prepare &amp; sign affidavits of candidacy - during the 60 days before the filing period opens and through the last day of the filing period. </t>
    </r>
    <r>
      <rPr>
        <i/>
        <sz val="12"/>
        <rFont val="Calibri"/>
        <family val="2"/>
        <scheme val="minor"/>
      </rPr>
      <t>M.S. 204B.09, subd. 1(a)</t>
    </r>
  </si>
  <si>
    <r>
      <t xml:space="preserve">County: </t>
    </r>
    <r>
      <rPr>
        <sz val="12"/>
        <rFont val="Calibri"/>
        <family val="2"/>
        <scheme val="minor"/>
      </rPr>
      <t xml:space="preserve">First day for state &amp; county candidates to prepare &amp; sign affidavits of candidacy - during the 60 days before the filing period opens and through the last day of the filing period. </t>
    </r>
    <r>
      <rPr>
        <i/>
        <sz val="12"/>
        <rFont val="Calibri"/>
        <family val="2"/>
        <scheme val="minor"/>
      </rPr>
      <t>M.S. 204B.09, subd. 1(a)</t>
    </r>
  </si>
  <si>
    <r>
      <t xml:space="preserve">SWCD: </t>
    </r>
    <r>
      <rPr>
        <sz val="12"/>
        <rFont val="Calibri"/>
        <family val="2"/>
        <scheme val="minor"/>
      </rPr>
      <t xml:space="preserve">First day for state &amp; county candidates to prepare &amp; sign affidavits of candidacy - during the 60 days before the filing period opens and through the last day of the filing period. </t>
    </r>
    <r>
      <rPr>
        <i/>
        <sz val="12"/>
        <rFont val="Calibri"/>
        <family val="2"/>
        <scheme val="minor"/>
      </rPr>
      <t>M.S. 204B.09, subd. 1(a)</t>
    </r>
  </si>
  <si>
    <r>
      <t xml:space="preserve">OSS: </t>
    </r>
    <r>
      <rPr>
        <sz val="12"/>
        <rFont val="Calibri"/>
        <family val="2"/>
        <scheme val="minor"/>
      </rPr>
      <t xml:space="preserve">Last day for municipality to </t>
    </r>
    <r>
      <rPr>
        <b/>
        <sz val="12"/>
        <rFont val="Calibri"/>
        <family val="2"/>
        <scheme val="minor"/>
      </rPr>
      <t>withdraw</t>
    </r>
    <r>
      <rPr>
        <sz val="12"/>
        <rFont val="Calibri"/>
        <family val="2"/>
        <scheme val="minor"/>
      </rPr>
      <t xml:space="preserve"> from participating in a </t>
    </r>
    <r>
      <rPr>
        <i/>
        <sz val="12"/>
        <rFont val="Calibri"/>
        <family val="2"/>
        <scheme val="minor"/>
      </rPr>
      <t>combined</t>
    </r>
    <r>
      <rPr>
        <sz val="12"/>
        <rFont val="Calibri"/>
        <family val="2"/>
        <scheme val="minor"/>
      </rPr>
      <t xml:space="preserve"> polling place by filing a resolution of withdrawal with the county auditor - no later than April 1 of any year other than the year before presidential nomination primary is scheduled (by October 1 year before PNP). </t>
    </r>
    <r>
      <rPr>
        <i/>
        <sz val="12"/>
        <rFont val="Calibri"/>
        <family val="2"/>
        <scheme val="minor"/>
      </rPr>
      <t>M.S. 204B.14, subd. 2(b)</t>
    </r>
  </si>
  <si>
    <r>
      <t xml:space="preserve">County: </t>
    </r>
    <r>
      <rPr>
        <sz val="12"/>
        <rFont val="Calibri"/>
        <family val="2"/>
        <scheme val="minor"/>
      </rPr>
      <t xml:space="preserve">Last day for municipality to </t>
    </r>
    <r>
      <rPr>
        <b/>
        <sz val="12"/>
        <rFont val="Calibri"/>
        <family val="2"/>
        <scheme val="minor"/>
      </rPr>
      <t>withdraw</t>
    </r>
    <r>
      <rPr>
        <sz val="12"/>
        <rFont val="Calibri"/>
        <family val="2"/>
        <scheme val="minor"/>
      </rPr>
      <t xml:space="preserve"> from participating in a </t>
    </r>
    <r>
      <rPr>
        <i/>
        <sz val="12"/>
        <rFont val="Calibri"/>
        <family val="2"/>
        <scheme val="minor"/>
      </rPr>
      <t>combined</t>
    </r>
    <r>
      <rPr>
        <sz val="12"/>
        <rFont val="Calibri"/>
        <family val="2"/>
        <scheme val="minor"/>
      </rPr>
      <t xml:space="preserve"> polling place by filing a resolution of withdrawal with the county auditor - no later than April 1 of any year other than the year before presidential nomination primary is scheduled (by October 1 year before PNP). </t>
    </r>
    <r>
      <rPr>
        <i/>
        <sz val="12"/>
        <rFont val="Calibri"/>
        <family val="2"/>
        <scheme val="minor"/>
      </rPr>
      <t>M.S. 204B.14, subd. 2(b)</t>
    </r>
  </si>
  <si>
    <r>
      <t xml:space="preserve">Town with March Elections: </t>
    </r>
    <r>
      <rPr>
        <sz val="12"/>
        <rFont val="Calibri"/>
        <family val="2"/>
        <scheme val="minor"/>
      </rPr>
      <t xml:space="preserve">Last day for municipality to </t>
    </r>
    <r>
      <rPr>
        <b/>
        <sz val="12"/>
        <rFont val="Calibri"/>
        <family val="2"/>
        <scheme val="minor"/>
      </rPr>
      <t>withdraw</t>
    </r>
    <r>
      <rPr>
        <sz val="12"/>
        <rFont val="Calibri"/>
        <family val="2"/>
        <scheme val="minor"/>
      </rPr>
      <t xml:space="preserve"> from participating in a </t>
    </r>
    <r>
      <rPr>
        <i/>
        <sz val="12"/>
        <rFont val="Calibri"/>
        <family val="2"/>
        <scheme val="minor"/>
      </rPr>
      <t>combined</t>
    </r>
    <r>
      <rPr>
        <sz val="12"/>
        <rFont val="Calibri"/>
        <family val="2"/>
        <scheme val="minor"/>
      </rPr>
      <t xml:space="preserve"> polling place by filing a resolution of withdrawal with the county auditor - no later than April 1 of any year other than the year before presidential nomination primary is scheduled (by October 1 year before PNP). </t>
    </r>
    <r>
      <rPr>
        <i/>
        <sz val="12"/>
        <rFont val="Calibri"/>
        <family val="2"/>
        <scheme val="minor"/>
      </rPr>
      <t>M.S. 204B.14, subd. 2(b)</t>
    </r>
  </si>
  <si>
    <r>
      <t xml:space="preserve">OSS: </t>
    </r>
    <r>
      <rPr>
        <sz val="12"/>
        <rFont val="Calibri"/>
        <family val="2"/>
        <scheme val="minor"/>
      </rPr>
      <t xml:space="preserve">Last day for County Auditor to meet or otherwise communicate with March township officials to review election procedures for </t>
    </r>
    <r>
      <rPr>
        <b/>
        <i/>
        <u/>
        <sz val="12"/>
        <rFont val="Calibri"/>
        <family val="2"/>
        <scheme val="minor"/>
      </rPr>
      <t>2019 March Township</t>
    </r>
    <r>
      <rPr>
        <sz val="12"/>
        <rFont val="Calibri"/>
        <family val="2"/>
        <scheme val="minor"/>
      </rPr>
      <t xml:space="preserve"> Elections - at least 12 weeks before the March town general election. </t>
    </r>
    <r>
      <rPr>
        <i/>
        <sz val="12"/>
        <rFont val="Calibri"/>
        <family val="2"/>
        <scheme val="minor"/>
      </rPr>
      <t xml:space="preserve">M.S. 204B.28, subd. 1 </t>
    </r>
  </si>
  <si>
    <r>
      <t xml:space="preserve">County: </t>
    </r>
    <r>
      <rPr>
        <sz val="12"/>
        <rFont val="Calibri"/>
        <family val="2"/>
        <scheme val="minor"/>
      </rPr>
      <t xml:space="preserve">Last day for County Auditor to meet or otherwise communicate with March township officials to review election procedures for </t>
    </r>
    <r>
      <rPr>
        <b/>
        <i/>
        <u/>
        <sz val="12"/>
        <rFont val="Calibri"/>
        <family val="2"/>
        <scheme val="minor"/>
      </rPr>
      <t>2019 March Township</t>
    </r>
    <r>
      <rPr>
        <sz val="12"/>
        <rFont val="Calibri"/>
        <family val="2"/>
        <scheme val="minor"/>
      </rPr>
      <t xml:space="preserve"> Elections - at least 12 weeks before the March town general election. </t>
    </r>
    <r>
      <rPr>
        <i/>
        <sz val="12"/>
        <rFont val="Calibri"/>
        <family val="2"/>
        <scheme val="minor"/>
      </rPr>
      <t xml:space="preserve">M.S. 204B.28, subd. 1 </t>
    </r>
  </si>
  <si>
    <r>
      <t xml:space="preserve">Town with March Elections: </t>
    </r>
    <r>
      <rPr>
        <sz val="12"/>
        <rFont val="Calibri"/>
        <family val="2"/>
        <scheme val="minor"/>
      </rPr>
      <t xml:space="preserve">Last day for County Auditor to meet or otherwise communicate with March township officials to review election procedures for </t>
    </r>
    <r>
      <rPr>
        <b/>
        <i/>
        <u/>
        <sz val="12"/>
        <rFont val="Calibri"/>
        <family val="2"/>
        <scheme val="minor"/>
      </rPr>
      <t>2019 March Township</t>
    </r>
    <r>
      <rPr>
        <sz val="12"/>
        <rFont val="Calibri"/>
        <family val="2"/>
        <scheme val="minor"/>
      </rPr>
      <t xml:space="preserve"> Elections - at least 12 weeks before the March town general election. </t>
    </r>
    <r>
      <rPr>
        <i/>
        <sz val="12"/>
        <rFont val="Calibri"/>
        <family val="2"/>
        <scheme val="minor"/>
      </rPr>
      <t xml:space="preserve">M.S. 204B.28, subd. 1 </t>
    </r>
  </si>
  <si>
    <t>204B.25, subd. 4; 204B.27, subds. 2, 5 &amp; 10; 8240.2000, subps. 1, 2, 3, 4, 6, 7 &amp; 9</t>
  </si>
  <si>
    <t>211A.02, subd. 1; 211A.05; 211B.32</t>
  </si>
  <si>
    <r>
      <t xml:space="preserve">OSS: </t>
    </r>
    <r>
      <rPr>
        <sz val="12"/>
        <rFont val="Calibri"/>
        <family val="2"/>
        <scheme val="minor"/>
      </rPr>
      <t xml:space="preserve">Campaign Finance Report due - 30 days after the </t>
    </r>
    <r>
      <rPr>
        <b/>
        <i/>
        <u/>
        <sz val="12"/>
        <rFont val="Calibri"/>
        <family val="2"/>
        <scheme val="minor"/>
      </rPr>
      <t>March Town</t>
    </r>
    <r>
      <rPr>
        <sz val="12"/>
        <rFont val="Calibri"/>
        <family val="2"/>
        <scheme val="minor"/>
      </rPr>
      <t xml:space="preserve"> election (</t>
    </r>
    <r>
      <rPr>
        <u/>
        <sz val="12"/>
        <rFont val="Calibri"/>
        <family val="2"/>
        <scheme val="minor"/>
      </rPr>
      <t>IF</t>
    </r>
    <r>
      <rPr>
        <sz val="12"/>
        <rFont val="Calibri"/>
        <family val="2"/>
        <scheme val="minor"/>
      </rPr>
      <t xml:space="preserve"> initial report filed &amp; final report </t>
    </r>
    <r>
      <rPr>
        <i/>
        <sz val="12"/>
        <rFont val="Calibri"/>
        <family val="2"/>
        <scheme val="minor"/>
      </rPr>
      <t>not</t>
    </r>
    <r>
      <rPr>
        <sz val="12"/>
        <rFont val="Calibri"/>
        <family val="2"/>
        <scheme val="minor"/>
      </rPr>
      <t xml:space="preserve">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</si>
  <si>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County: </t>
    </r>
    <r>
      <rPr>
        <sz val="12"/>
        <rFont val="Calibri"/>
        <family val="2"/>
        <scheme val="minor"/>
      </rPr>
      <t xml:space="preserve">Campaign Finance Report due - 30 days after the </t>
    </r>
    <r>
      <rPr>
        <b/>
        <i/>
        <u/>
        <sz val="12"/>
        <rFont val="Calibri"/>
        <family val="2"/>
        <scheme val="minor"/>
      </rPr>
      <t>March Town</t>
    </r>
    <r>
      <rPr>
        <sz val="12"/>
        <rFont val="Calibri"/>
        <family val="2"/>
        <scheme val="minor"/>
      </rPr>
      <t xml:space="preserve"> election (</t>
    </r>
    <r>
      <rPr>
        <u/>
        <sz val="12"/>
        <rFont val="Calibri"/>
        <family val="2"/>
        <scheme val="minor"/>
      </rPr>
      <t>IF</t>
    </r>
    <r>
      <rPr>
        <sz val="12"/>
        <rFont val="Calibri"/>
        <family val="2"/>
        <scheme val="minor"/>
      </rPr>
      <t xml:space="preserve"> initial report filed &amp; final report </t>
    </r>
    <r>
      <rPr>
        <i/>
        <sz val="12"/>
        <rFont val="Calibri"/>
        <family val="2"/>
        <scheme val="minor"/>
      </rPr>
      <t>not</t>
    </r>
    <r>
      <rPr>
        <sz val="12"/>
        <rFont val="Calibri"/>
        <family val="2"/>
        <scheme val="minor"/>
      </rPr>
      <t xml:space="preserve">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</si>
  <si>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Town with March Elections: </t>
    </r>
    <r>
      <rPr>
        <sz val="12"/>
        <rFont val="Calibri"/>
        <family val="2"/>
        <scheme val="minor"/>
      </rPr>
      <t xml:space="preserve">Campaign Finance Report due - 30 days after the </t>
    </r>
    <r>
      <rPr>
        <b/>
        <i/>
        <u/>
        <sz val="12"/>
        <rFont val="Calibri"/>
        <family val="2"/>
        <scheme val="minor"/>
      </rPr>
      <t>March Town</t>
    </r>
    <r>
      <rPr>
        <sz val="12"/>
        <rFont val="Calibri"/>
        <family val="2"/>
        <scheme val="minor"/>
      </rPr>
      <t xml:space="preserve"> election (</t>
    </r>
    <r>
      <rPr>
        <u/>
        <sz val="12"/>
        <rFont val="Calibri"/>
        <family val="2"/>
        <scheme val="minor"/>
      </rPr>
      <t>IF</t>
    </r>
    <r>
      <rPr>
        <sz val="12"/>
        <rFont val="Calibri"/>
        <family val="2"/>
        <scheme val="minor"/>
      </rPr>
      <t xml:space="preserve"> initial report filed &amp; final report </t>
    </r>
    <r>
      <rPr>
        <i/>
        <sz val="12"/>
        <rFont val="Calibri"/>
        <family val="2"/>
        <scheme val="minor"/>
      </rPr>
      <t>not</t>
    </r>
    <r>
      <rPr>
        <sz val="12"/>
        <rFont val="Calibri"/>
        <family val="2"/>
        <scheme val="minor"/>
      </rPr>
      <t xml:space="preserve">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</si>
  <si>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Jurisdiction with February Uniform Election Day Special Election: </t>
    </r>
    <r>
      <rPr>
        <sz val="12"/>
        <rFont val="Calibri"/>
        <family val="2"/>
        <scheme val="minor"/>
      </rPr>
      <t xml:space="preserve">Campaign Finance Report due - 30 days after the </t>
    </r>
    <r>
      <rPr>
        <b/>
        <i/>
        <u/>
        <sz val="12"/>
        <rFont val="Calibri"/>
        <family val="2"/>
        <scheme val="minor"/>
      </rPr>
      <t>February Uniform Election Date</t>
    </r>
    <r>
      <rPr>
        <sz val="12"/>
        <rFont val="Calibri"/>
        <family val="2"/>
        <scheme val="minor"/>
      </rPr>
      <t xml:space="preserve"> special </t>
    </r>
    <r>
      <rPr>
        <u/>
        <sz val="12"/>
        <rFont val="Calibri"/>
        <family val="2"/>
        <scheme val="minor"/>
      </rPr>
      <t>election</t>
    </r>
    <r>
      <rPr>
        <sz val="12"/>
        <rFont val="Calibri"/>
        <family val="2"/>
        <scheme val="minor"/>
      </rPr>
      <t xml:space="preserve"> (not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</si>
  <si>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Jurisdiction with April Uniform Election Day Special Election: </t>
    </r>
    <r>
      <rPr>
        <sz val="12"/>
        <rFont val="Calibri"/>
        <family val="2"/>
        <scheme val="minor"/>
      </rPr>
      <t xml:space="preserve">Campaign Finance Report due - 30 days after the </t>
    </r>
    <r>
      <rPr>
        <b/>
        <i/>
        <u/>
        <sz val="12"/>
        <rFont val="Calibri"/>
        <family val="2"/>
        <scheme val="minor"/>
      </rPr>
      <t>April Uniform Election Date</t>
    </r>
    <r>
      <rPr>
        <sz val="12"/>
        <rFont val="Calibri"/>
        <family val="2"/>
        <scheme val="minor"/>
      </rPr>
      <t xml:space="preserve"> special </t>
    </r>
    <r>
      <rPr>
        <u/>
        <sz val="12"/>
        <rFont val="Calibri"/>
        <family val="2"/>
        <scheme val="minor"/>
      </rPr>
      <t>election</t>
    </r>
    <r>
      <rPr>
        <sz val="12"/>
        <rFont val="Calibri"/>
        <family val="2"/>
        <scheme val="minor"/>
      </rPr>
      <t xml:space="preserve"> (not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</si>
  <si>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Jurisdiction with May Uniform Election Day Special Election: </t>
    </r>
    <r>
      <rPr>
        <sz val="12"/>
        <rFont val="Calibri"/>
        <family val="2"/>
        <scheme val="minor"/>
      </rPr>
      <t xml:space="preserve">Campaign Finance Report due - 30 days after the </t>
    </r>
    <r>
      <rPr>
        <b/>
        <i/>
        <u/>
        <sz val="12"/>
        <rFont val="Calibri"/>
        <family val="2"/>
        <scheme val="minor"/>
      </rPr>
      <t>May Uniform Election Date</t>
    </r>
    <r>
      <rPr>
        <sz val="12"/>
        <rFont val="Calibri"/>
        <family val="2"/>
        <scheme val="minor"/>
      </rPr>
      <t xml:space="preserve"> special </t>
    </r>
    <r>
      <rPr>
        <u/>
        <sz val="12"/>
        <rFont val="Calibri"/>
        <family val="2"/>
        <scheme val="minor"/>
      </rPr>
      <t>election</t>
    </r>
    <r>
      <rPr>
        <sz val="12"/>
        <rFont val="Calibri"/>
        <family val="2"/>
        <scheme val="minor"/>
      </rPr>
      <t xml:space="preserve"> (not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</si>
  <si>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OSS: </t>
    </r>
    <r>
      <rPr>
        <sz val="12"/>
        <rFont val="Calibri"/>
        <family val="2"/>
        <scheme val="minor"/>
      </rPr>
      <t xml:space="preserve">Campaign Finance Report due - 30 days after the </t>
    </r>
    <r>
      <rPr>
        <b/>
        <i/>
        <u/>
        <sz val="12"/>
        <rFont val="Calibri"/>
        <family val="2"/>
        <scheme val="minor"/>
      </rPr>
      <t>State Primary Date</t>
    </r>
    <r>
      <rPr>
        <sz val="12"/>
        <rFont val="Calibri"/>
        <family val="2"/>
        <scheme val="minor"/>
      </rPr>
      <t xml:space="preserve"> </t>
    </r>
    <r>
      <rPr>
        <i/>
        <sz val="12"/>
        <rFont val="Calibri"/>
        <family val="2"/>
        <scheme val="minor"/>
      </rPr>
      <t>special</t>
    </r>
    <r>
      <rPr>
        <sz val="12"/>
        <rFont val="Calibri"/>
        <family val="2"/>
        <scheme val="minor"/>
      </rPr>
      <t xml:space="preserve"> </t>
    </r>
    <r>
      <rPr>
        <u/>
        <sz val="12"/>
        <rFont val="Calibri"/>
        <family val="2"/>
        <scheme val="minor"/>
      </rPr>
      <t>election</t>
    </r>
    <r>
      <rPr>
        <sz val="12"/>
        <rFont val="Calibri"/>
        <family val="2"/>
        <scheme val="minor"/>
      </rPr>
      <t xml:space="preserve"> (not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</si>
  <si>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County: </t>
    </r>
    <r>
      <rPr>
        <sz val="12"/>
        <rFont val="Calibri"/>
        <family val="2"/>
        <scheme val="minor"/>
      </rPr>
      <t xml:space="preserve">Campaign Finance Report due - 30 days after the </t>
    </r>
    <r>
      <rPr>
        <b/>
        <i/>
        <u/>
        <sz val="12"/>
        <rFont val="Calibri"/>
        <family val="2"/>
        <scheme val="minor"/>
      </rPr>
      <t>State Primary Date</t>
    </r>
    <r>
      <rPr>
        <sz val="12"/>
        <rFont val="Calibri"/>
        <family val="2"/>
        <scheme val="minor"/>
      </rPr>
      <t xml:space="preserve"> </t>
    </r>
    <r>
      <rPr>
        <i/>
        <sz val="12"/>
        <rFont val="Calibri"/>
        <family val="2"/>
        <scheme val="minor"/>
      </rPr>
      <t>special</t>
    </r>
    <r>
      <rPr>
        <sz val="12"/>
        <rFont val="Calibri"/>
        <family val="2"/>
        <scheme val="minor"/>
      </rPr>
      <t xml:space="preserve"> </t>
    </r>
    <r>
      <rPr>
        <u/>
        <sz val="12"/>
        <rFont val="Calibri"/>
        <family val="2"/>
        <scheme val="minor"/>
      </rPr>
      <t>election</t>
    </r>
    <r>
      <rPr>
        <sz val="12"/>
        <rFont val="Calibri"/>
        <family val="2"/>
        <scheme val="minor"/>
      </rPr>
      <t xml:space="preserve"> (not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</si>
  <si>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City with a Primary: </t>
    </r>
    <r>
      <rPr>
        <sz val="12"/>
        <rFont val="Calibri"/>
        <family val="2"/>
        <scheme val="minor"/>
      </rPr>
      <t xml:space="preserve">Campaign Finance Report due - 30 days after the </t>
    </r>
    <r>
      <rPr>
        <b/>
        <i/>
        <u/>
        <sz val="12"/>
        <rFont val="Calibri"/>
        <family val="2"/>
        <scheme val="minor"/>
      </rPr>
      <t>State Primary Date</t>
    </r>
    <r>
      <rPr>
        <sz val="12"/>
        <rFont val="Calibri"/>
        <family val="2"/>
        <scheme val="minor"/>
      </rPr>
      <t xml:space="preserve"> </t>
    </r>
    <r>
      <rPr>
        <i/>
        <sz val="12"/>
        <rFont val="Calibri"/>
        <family val="2"/>
        <scheme val="minor"/>
      </rPr>
      <t>special</t>
    </r>
    <r>
      <rPr>
        <sz val="12"/>
        <rFont val="Calibri"/>
        <family val="2"/>
        <scheme val="minor"/>
      </rPr>
      <t xml:space="preserve"> </t>
    </r>
    <r>
      <rPr>
        <u/>
        <sz val="12"/>
        <rFont val="Calibri"/>
        <family val="2"/>
        <scheme val="minor"/>
      </rPr>
      <t>election</t>
    </r>
    <r>
      <rPr>
        <sz val="12"/>
        <rFont val="Calibri"/>
        <family val="2"/>
        <scheme val="minor"/>
      </rPr>
      <t xml:space="preserve"> (not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</si>
  <si>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City without a Primary: </t>
    </r>
    <r>
      <rPr>
        <sz val="12"/>
        <rFont val="Calibri"/>
        <family val="2"/>
        <scheme val="minor"/>
      </rPr>
      <t xml:space="preserve">Campaign Finance Report due - 30 days after the </t>
    </r>
    <r>
      <rPr>
        <b/>
        <i/>
        <u/>
        <sz val="12"/>
        <rFont val="Calibri"/>
        <family val="2"/>
        <scheme val="minor"/>
      </rPr>
      <t>State Primary Date</t>
    </r>
    <r>
      <rPr>
        <sz val="12"/>
        <rFont val="Calibri"/>
        <family val="2"/>
        <scheme val="minor"/>
      </rPr>
      <t xml:space="preserve"> </t>
    </r>
    <r>
      <rPr>
        <i/>
        <sz val="12"/>
        <rFont val="Calibri"/>
        <family val="2"/>
        <scheme val="minor"/>
      </rPr>
      <t>special</t>
    </r>
    <r>
      <rPr>
        <sz val="12"/>
        <rFont val="Calibri"/>
        <family val="2"/>
        <scheme val="minor"/>
      </rPr>
      <t xml:space="preserve"> </t>
    </r>
    <r>
      <rPr>
        <u/>
        <sz val="12"/>
        <rFont val="Calibri"/>
        <family val="2"/>
        <scheme val="minor"/>
      </rPr>
      <t>election</t>
    </r>
    <r>
      <rPr>
        <sz val="12"/>
        <rFont val="Calibri"/>
        <family val="2"/>
        <scheme val="minor"/>
      </rPr>
      <t xml:space="preserve"> (not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</si>
  <si>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Town with March Elections: </t>
    </r>
    <r>
      <rPr>
        <sz val="12"/>
        <rFont val="Calibri"/>
        <family val="2"/>
        <scheme val="minor"/>
      </rPr>
      <t xml:space="preserve">Campaign Finance Report due - 30 days after the </t>
    </r>
    <r>
      <rPr>
        <b/>
        <i/>
        <u/>
        <sz val="12"/>
        <rFont val="Calibri"/>
        <family val="2"/>
        <scheme val="minor"/>
      </rPr>
      <t>State Primary Date</t>
    </r>
    <r>
      <rPr>
        <sz val="12"/>
        <rFont val="Calibri"/>
        <family val="2"/>
        <scheme val="minor"/>
      </rPr>
      <t xml:space="preserve"> </t>
    </r>
    <r>
      <rPr>
        <i/>
        <sz val="12"/>
        <rFont val="Calibri"/>
        <family val="2"/>
        <scheme val="minor"/>
      </rPr>
      <t>special</t>
    </r>
    <r>
      <rPr>
        <sz val="12"/>
        <rFont val="Calibri"/>
        <family val="2"/>
        <scheme val="minor"/>
      </rPr>
      <t xml:space="preserve"> </t>
    </r>
    <r>
      <rPr>
        <u/>
        <sz val="12"/>
        <rFont val="Calibri"/>
        <family val="2"/>
        <scheme val="minor"/>
      </rPr>
      <t>election</t>
    </r>
    <r>
      <rPr>
        <sz val="12"/>
        <rFont val="Calibri"/>
        <family val="2"/>
        <scheme val="minor"/>
      </rPr>
      <t xml:space="preserve"> (not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</si>
  <si>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Town with November Elections: </t>
    </r>
    <r>
      <rPr>
        <sz val="12"/>
        <rFont val="Calibri"/>
        <family val="2"/>
        <scheme val="minor"/>
      </rPr>
      <t xml:space="preserve">Campaign Finance Report due - 30 days after the </t>
    </r>
    <r>
      <rPr>
        <b/>
        <i/>
        <u/>
        <sz val="12"/>
        <rFont val="Calibri"/>
        <family val="2"/>
        <scheme val="minor"/>
      </rPr>
      <t>State Primary Date</t>
    </r>
    <r>
      <rPr>
        <sz val="12"/>
        <rFont val="Calibri"/>
        <family val="2"/>
        <scheme val="minor"/>
      </rPr>
      <t xml:space="preserve"> </t>
    </r>
    <r>
      <rPr>
        <i/>
        <sz val="12"/>
        <rFont val="Calibri"/>
        <family val="2"/>
        <scheme val="minor"/>
      </rPr>
      <t>special</t>
    </r>
    <r>
      <rPr>
        <sz val="12"/>
        <rFont val="Calibri"/>
        <family val="2"/>
        <scheme val="minor"/>
      </rPr>
      <t xml:space="preserve"> </t>
    </r>
    <r>
      <rPr>
        <u/>
        <sz val="12"/>
        <rFont val="Calibri"/>
        <family val="2"/>
        <scheme val="minor"/>
      </rPr>
      <t>election</t>
    </r>
    <r>
      <rPr>
        <sz val="12"/>
        <rFont val="Calibri"/>
        <family val="2"/>
        <scheme val="minor"/>
      </rPr>
      <t xml:space="preserve"> (not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</si>
  <si>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School District with a Primary: </t>
    </r>
    <r>
      <rPr>
        <sz val="12"/>
        <rFont val="Calibri"/>
        <family val="2"/>
        <scheme val="minor"/>
      </rPr>
      <t xml:space="preserve">Campaign Finance Report due - 30 days after the </t>
    </r>
    <r>
      <rPr>
        <b/>
        <i/>
        <u/>
        <sz val="12"/>
        <rFont val="Calibri"/>
        <family val="2"/>
        <scheme val="minor"/>
      </rPr>
      <t>State Primary Date</t>
    </r>
    <r>
      <rPr>
        <sz val="12"/>
        <rFont val="Calibri"/>
        <family val="2"/>
        <scheme val="minor"/>
      </rPr>
      <t xml:space="preserve"> </t>
    </r>
    <r>
      <rPr>
        <i/>
        <sz val="12"/>
        <rFont val="Calibri"/>
        <family val="2"/>
        <scheme val="minor"/>
      </rPr>
      <t>special</t>
    </r>
    <r>
      <rPr>
        <sz val="12"/>
        <rFont val="Calibri"/>
        <family val="2"/>
        <scheme val="minor"/>
      </rPr>
      <t xml:space="preserve"> </t>
    </r>
    <r>
      <rPr>
        <u/>
        <sz val="12"/>
        <rFont val="Calibri"/>
        <family val="2"/>
        <scheme val="minor"/>
      </rPr>
      <t>election</t>
    </r>
    <r>
      <rPr>
        <sz val="12"/>
        <rFont val="Calibri"/>
        <family val="2"/>
        <scheme val="minor"/>
      </rPr>
      <t xml:space="preserve"> (not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</si>
  <si>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School District without a Primary: </t>
    </r>
    <r>
      <rPr>
        <sz val="12"/>
        <rFont val="Calibri"/>
        <family val="2"/>
        <scheme val="minor"/>
      </rPr>
      <t xml:space="preserve">Campaign Finance Report due - 30 days after the </t>
    </r>
    <r>
      <rPr>
        <b/>
        <i/>
        <u/>
        <sz val="12"/>
        <rFont val="Calibri"/>
        <family val="2"/>
        <scheme val="minor"/>
      </rPr>
      <t>State Primary Date</t>
    </r>
    <r>
      <rPr>
        <sz val="12"/>
        <rFont val="Calibri"/>
        <family val="2"/>
        <scheme val="minor"/>
      </rPr>
      <t xml:space="preserve"> </t>
    </r>
    <r>
      <rPr>
        <i/>
        <sz val="12"/>
        <rFont val="Calibri"/>
        <family val="2"/>
        <scheme val="minor"/>
      </rPr>
      <t>special</t>
    </r>
    <r>
      <rPr>
        <sz val="12"/>
        <rFont val="Calibri"/>
        <family val="2"/>
        <scheme val="minor"/>
      </rPr>
      <t xml:space="preserve"> </t>
    </r>
    <r>
      <rPr>
        <u/>
        <sz val="12"/>
        <rFont val="Calibri"/>
        <family val="2"/>
        <scheme val="minor"/>
      </rPr>
      <t>election</t>
    </r>
    <r>
      <rPr>
        <sz val="12"/>
        <rFont val="Calibri"/>
        <family val="2"/>
        <scheme val="minor"/>
      </rPr>
      <t xml:space="preserve"> (not </t>
    </r>
    <r>
      <rPr>
        <i/>
        <sz val="12"/>
        <rFont val="Calibri"/>
        <family val="2"/>
        <scheme val="minor"/>
      </rPr>
      <t>primary</t>
    </r>
    <r>
      <rPr>
        <sz val="12"/>
        <rFont val="Calibri"/>
        <family val="2"/>
        <scheme val="minor"/>
      </rPr>
      <t xml:space="preserve"> 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</si>
  <si>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OSS: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</si>
  <si>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Political Parties: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</si>
  <si>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Campaign Finance: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</si>
  <si>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County: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</si>
  <si>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SWCD: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</si>
  <si>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City with a Primary: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</si>
  <si>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City without a Primary: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</si>
  <si>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Town with March Elections: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</si>
  <si>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Town with November Elections: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</si>
  <si>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School District with a Primary: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</si>
  <si>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School District without a Primary: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</si>
  <si>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t>135A.17; 201.061, subd. 3(a)(3)(i); 8200.5100, subp. 3</t>
  </si>
  <si>
    <r>
      <t xml:space="preserve">Labor Day Holiday: </t>
    </r>
    <r>
      <rPr>
        <sz val="12"/>
        <rFont val="Calibri"/>
        <family val="2"/>
        <scheme val="minor"/>
      </rPr>
      <t>No public business shall be transacted, except in cases of necessity.</t>
    </r>
    <r>
      <rPr>
        <i/>
        <sz val="12"/>
        <rFont val="Calibri"/>
        <family val="2"/>
        <scheme val="minor"/>
      </rPr>
      <t xml:space="preserve"> M.S. 645.44, subd. 5</t>
    </r>
    <r>
      <rPr>
        <sz val="12"/>
        <rFont val="Calibri"/>
        <family val="2"/>
        <scheme val="minor"/>
      </rPr>
      <t xml:space="preserve">  </t>
    </r>
  </si>
  <si>
    <r>
      <t xml:space="preserve">OSS: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March Town</t>
    </r>
    <r>
      <rPr>
        <sz val="12"/>
        <rFont val="Calibri"/>
        <family val="2"/>
        <scheme val="minor"/>
      </rPr>
      <t xml:space="preserve"> election. </t>
    </r>
    <r>
      <rPr>
        <i/>
        <sz val="12"/>
        <rFont val="Calibri"/>
        <family val="2"/>
        <scheme val="minor"/>
      </rPr>
      <t>M.S. 135A.17; 201.061, subd. 3(a)(3)(i); M.R. 8200.5100, subp. 3</t>
    </r>
  </si>
  <si>
    <r>
      <t xml:space="preserve">County: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March Town</t>
    </r>
    <r>
      <rPr>
        <sz val="12"/>
        <rFont val="Calibri"/>
        <family val="2"/>
        <scheme val="minor"/>
      </rPr>
      <t xml:space="preserve"> election. </t>
    </r>
    <r>
      <rPr>
        <i/>
        <sz val="12"/>
        <rFont val="Calibri"/>
        <family val="2"/>
        <scheme val="minor"/>
      </rPr>
      <t>M.S. 135A.17; 201.061, subd. 3(a)(3)(i); M.R. 8200.5100, subp. 3</t>
    </r>
  </si>
  <si>
    <r>
      <t xml:space="preserve">Town with March Elections: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March Town</t>
    </r>
    <r>
      <rPr>
        <sz val="12"/>
        <rFont val="Calibri"/>
        <family val="2"/>
        <scheme val="minor"/>
      </rPr>
      <t xml:space="preserve"> election. </t>
    </r>
    <r>
      <rPr>
        <i/>
        <sz val="12"/>
        <rFont val="Calibri"/>
        <family val="2"/>
        <scheme val="minor"/>
      </rPr>
      <t>M.S. 135A.17; 201.061, subd. 3(a)(3)(i); M.R. 8200.5100, subp. 3</t>
    </r>
  </si>
  <si>
    <r>
      <t xml:space="preserve">Jurisdiction with February Uniform Election Day Special Election: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February Uniform Election Date</t>
    </r>
    <r>
      <rPr>
        <sz val="12"/>
        <rFont val="Calibri"/>
        <family val="2"/>
        <scheme val="minor"/>
      </rPr>
      <t xml:space="preserve"> election. </t>
    </r>
    <r>
      <rPr>
        <i/>
        <sz val="12"/>
        <rFont val="Calibri"/>
        <family val="2"/>
        <scheme val="minor"/>
      </rPr>
      <t>M.S. 135A.17; 201.061, subd. 3(a)(3)(i); M.R. 8200.5100, subp. 3</t>
    </r>
  </si>
  <si>
    <r>
      <t xml:space="preserve">Jurisdiction with April Uniform Election Day Special Election: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April Uniform Election Date</t>
    </r>
    <r>
      <rPr>
        <sz val="12"/>
        <rFont val="Calibri"/>
        <family val="2"/>
        <scheme val="minor"/>
      </rPr>
      <t xml:space="preserve"> election. </t>
    </r>
    <r>
      <rPr>
        <i/>
        <sz val="12"/>
        <rFont val="Calibri"/>
        <family val="2"/>
        <scheme val="minor"/>
      </rPr>
      <t>M.S. 135A.17; 201.061, subd. 3(a)(3)(i); M.R. 8200.5100, subp. 3</t>
    </r>
  </si>
  <si>
    <r>
      <t xml:space="preserve">Jurisdiction with May Uniform Election Day Special Election: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May Uniform Election Date</t>
    </r>
    <r>
      <rPr>
        <sz val="12"/>
        <rFont val="Calibri"/>
        <family val="2"/>
        <scheme val="minor"/>
      </rPr>
      <t xml:space="preserve"> election. </t>
    </r>
    <r>
      <rPr>
        <i/>
        <sz val="12"/>
        <rFont val="Calibri"/>
        <family val="2"/>
        <scheme val="minor"/>
      </rPr>
      <t>M.S. 135A.17; 201.061, subd. 3(a)(3)(i); M.R. 8200.5100, subp. 3</t>
    </r>
  </si>
  <si>
    <r>
      <t xml:space="preserve">OSS: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Primary</t>
    </r>
    <r>
      <rPr>
        <sz val="12"/>
        <rFont val="Calibri"/>
        <family val="2"/>
        <scheme val="minor"/>
      </rPr>
      <t xml:space="preserve"> election. </t>
    </r>
    <r>
      <rPr>
        <i/>
        <sz val="12"/>
        <rFont val="Calibri"/>
        <family val="2"/>
        <scheme val="minor"/>
      </rPr>
      <t>M.S. 135A.17; 201.061, subd. 3(a)(3)(i); M.R. 8200.5100, subp. 3</t>
    </r>
  </si>
  <si>
    <r>
      <t xml:space="preserve">County: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Primary</t>
    </r>
    <r>
      <rPr>
        <sz val="12"/>
        <rFont val="Calibri"/>
        <family val="2"/>
        <scheme val="minor"/>
      </rPr>
      <t xml:space="preserve"> election. </t>
    </r>
    <r>
      <rPr>
        <i/>
        <sz val="12"/>
        <rFont val="Calibri"/>
        <family val="2"/>
        <scheme val="minor"/>
      </rPr>
      <t>M.S. 135A.17; 201.061, subd. 3(a)(3)(i); M.R. 8200.5100, subp. 3</t>
    </r>
  </si>
  <si>
    <r>
      <t xml:space="preserve">City with a Primary: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Primary</t>
    </r>
    <r>
      <rPr>
        <sz val="12"/>
        <rFont val="Calibri"/>
        <family val="2"/>
        <scheme val="minor"/>
      </rPr>
      <t xml:space="preserve"> election. </t>
    </r>
    <r>
      <rPr>
        <i/>
        <sz val="12"/>
        <rFont val="Calibri"/>
        <family val="2"/>
        <scheme val="minor"/>
      </rPr>
      <t>M.S. 135A.17; 201.061, subd. 3(a)(3)(i); M.R. 8200.5100, subp. 3</t>
    </r>
  </si>
  <si>
    <r>
      <t xml:space="preserve">City without a Primary: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Primary</t>
    </r>
    <r>
      <rPr>
        <sz val="12"/>
        <rFont val="Calibri"/>
        <family val="2"/>
        <scheme val="minor"/>
      </rPr>
      <t xml:space="preserve"> election. </t>
    </r>
    <r>
      <rPr>
        <i/>
        <sz val="12"/>
        <rFont val="Calibri"/>
        <family val="2"/>
        <scheme val="minor"/>
      </rPr>
      <t>M.S. 135A.17; 201.061, subd. 3(a)(3)(i); M.R. 8200.5100, subp. 3</t>
    </r>
  </si>
  <si>
    <r>
      <t xml:space="preserve">Town with March Elections: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Primary</t>
    </r>
    <r>
      <rPr>
        <sz val="12"/>
        <rFont val="Calibri"/>
        <family val="2"/>
        <scheme val="minor"/>
      </rPr>
      <t xml:space="preserve"> election. </t>
    </r>
    <r>
      <rPr>
        <i/>
        <sz val="12"/>
        <rFont val="Calibri"/>
        <family val="2"/>
        <scheme val="minor"/>
      </rPr>
      <t>M.S. 135A.17; 201.061, subd. 3(a)(3)(i); M.R. 8200.5100, subp. 3</t>
    </r>
  </si>
  <si>
    <r>
      <t xml:space="preserve">Town with November Elections: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Primary</t>
    </r>
    <r>
      <rPr>
        <sz val="12"/>
        <rFont val="Calibri"/>
        <family val="2"/>
        <scheme val="minor"/>
      </rPr>
      <t xml:space="preserve"> election. </t>
    </r>
    <r>
      <rPr>
        <i/>
        <sz val="12"/>
        <rFont val="Calibri"/>
        <family val="2"/>
        <scheme val="minor"/>
      </rPr>
      <t>M.S. 135A.17; 201.061, subd. 3(a)(3)(i); M.R. 8200.5100, subp. 3</t>
    </r>
  </si>
  <si>
    <r>
      <t xml:space="preserve">OSS: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General</t>
    </r>
    <r>
      <rPr>
        <sz val="12"/>
        <rFont val="Calibri"/>
        <family val="2"/>
        <scheme val="minor"/>
      </rPr>
      <t xml:space="preserve"> election. </t>
    </r>
    <r>
      <rPr>
        <i/>
        <sz val="12"/>
        <rFont val="Calibri"/>
        <family val="2"/>
        <scheme val="minor"/>
      </rPr>
      <t>M.S. 135A.17; 201.061, subd. 3(a)(3)(i); M.R. 8200.5100, subp. 3</t>
    </r>
  </si>
  <si>
    <r>
      <t xml:space="preserve">County: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General</t>
    </r>
    <r>
      <rPr>
        <sz val="12"/>
        <rFont val="Calibri"/>
        <family val="2"/>
        <scheme val="minor"/>
      </rPr>
      <t xml:space="preserve"> election. </t>
    </r>
    <r>
      <rPr>
        <i/>
        <sz val="12"/>
        <rFont val="Calibri"/>
        <family val="2"/>
        <scheme val="minor"/>
      </rPr>
      <t>M.S. 135A.17; 201.061, subd. 3(a)(3)(i); M.R. 8200.5100, subp. 3</t>
    </r>
  </si>
  <si>
    <r>
      <t xml:space="preserve">City with a Primary: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General</t>
    </r>
    <r>
      <rPr>
        <sz val="12"/>
        <rFont val="Calibri"/>
        <family val="2"/>
        <scheme val="minor"/>
      </rPr>
      <t xml:space="preserve"> election. </t>
    </r>
    <r>
      <rPr>
        <i/>
        <sz val="12"/>
        <rFont val="Calibri"/>
        <family val="2"/>
        <scheme val="minor"/>
      </rPr>
      <t>M.S. 135A.17; 201.061, subd. 3(a)(3)(i); M.R. 8200.5100, subp. 3</t>
    </r>
  </si>
  <si>
    <r>
      <t xml:space="preserve">City without a Primary: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General</t>
    </r>
    <r>
      <rPr>
        <sz val="12"/>
        <rFont val="Calibri"/>
        <family val="2"/>
        <scheme val="minor"/>
      </rPr>
      <t xml:space="preserve"> election. </t>
    </r>
    <r>
      <rPr>
        <i/>
        <sz val="12"/>
        <rFont val="Calibri"/>
        <family val="2"/>
        <scheme val="minor"/>
      </rPr>
      <t>M.S. 135A.17; 201.061, subd. 3(a)(3)(i); M.R. 8200.5100, subp. 3</t>
    </r>
  </si>
  <si>
    <r>
      <t xml:space="preserve">Town with March Elections: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General</t>
    </r>
    <r>
      <rPr>
        <sz val="12"/>
        <rFont val="Calibri"/>
        <family val="2"/>
        <scheme val="minor"/>
      </rPr>
      <t xml:space="preserve"> election. </t>
    </r>
    <r>
      <rPr>
        <i/>
        <sz val="12"/>
        <rFont val="Calibri"/>
        <family val="2"/>
        <scheme val="minor"/>
      </rPr>
      <t>M.S. 135A.17; 201.061, subd. 3(a)(3)(i); M.R. 8200.5100, subp. 3</t>
    </r>
  </si>
  <si>
    <r>
      <t xml:space="preserve">Town with November Elections: </t>
    </r>
    <r>
      <rPr>
        <sz val="12"/>
        <rFont val="Calibri"/>
        <family val="2"/>
        <scheme val="minor"/>
      </rPr>
      <t xml:space="preserve">Last day for </t>
    </r>
    <r>
      <rPr>
        <u/>
        <sz val="12"/>
        <rFont val="Calibri"/>
        <family val="2"/>
        <scheme val="minor"/>
      </rPr>
      <t>postsecondary institutions to submit to county</t>
    </r>
    <r>
      <rPr>
        <sz val="12"/>
        <rFont val="Calibri"/>
        <family val="2"/>
        <scheme val="minor"/>
      </rPr>
      <t xml:space="preserve">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b/>
        <i/>
        <u/>
        <sz val="12"/>
        <rFont val="Calibri"/>
        <family val="2"/>
        <scheme val="minor"/>
      </rPr>
      <t>State General</t>
    </r>
    <r>
      <rPr>
        <sz val="12"/>
        <rFont val="Calibri"/>
        <family val="2"/>
        <scheme val="minor"/>
      </rPr>
      <t xml:space="preserve"> election. </t>
    </r>
    <r>
      <rPr>
        <i/>
        <sz val="12"/>
        <rFont val="Calibri"/>
        <family val="2"/>
        <scheme val="minor"/>
      </rPr>
      <t>M.S. 135A.17; 201.061, subd. 3(a)(3)(i); M.R. 8200.5100, subp. 3</t>
    </r>
  </si>
  <si>
    <t>8200.5100, subp. 3</t>
  </si>
  <si>
    <r>
      <t xml:space="preserve">OSS: </t>
    </r>
    <r>
      <rPr>
        <sz val="12"/>
        <rFont val="Calibri"/>
        <family val="2"/>
        <scheme val="minor"/>
      </rPr>
      <t xml:space="preserve">County shall notify postsecondary educational institutions in their county of requirements &amp; deadlines regarding </t>
    </r>
    <r>
      <rPr>
        <i/>
        <sz val="12"/>
        <rFont val="Calibri"/>
        <family val="2"/>
        <scheme val="minor"/>
      </rPr>
      <t>student residential housing lists</t>
    </r>
    <r>
      <rPr>
        <sz val="12"/>
        <rFont val="Calibri"/>
        <family val="2"/>
        <scheme val="minor"/>
      </rPr>
      <t xml:space="preserve"> as per M.S. 135A.17, 201.061, 3(a)(3)(i) &amp; M.R. 8200.5100, subp. 3 for elections being held </t>
    </r>
    <r>
      <rPr>
        <u/>
        <sz val="12"/>
        <rFont val="Calibri"/>
        <family val="2"/>
        <scheme val="minor"/>
      </rPr>
      <t>this calendar year</t>
    </r>
    <r>
      <rPr>
        <sz val="12"/>
        <rFont val="Calibri"/>
        <family val="2"/>
        <scheme val="minor"/>
      </rPr>
      <t xml:space="preserve"> &amp; </t>
    </r>
    <r>
      <rPr>
        <u/>
        <sz val="12"/>
        <rFont val="Calibri"/>
        <family val="2"/>
        <scheme val="minor"/>
      </rPr>
      <t>February</t>
    </r>
    <r>
      <rPr>
        <sz val="12"/>
        <rFont val="Calibri"/>
        <family val="2"/>
        <scheme val="minor"/>
      </rPr>
      <t xml:space="preserve"> of the following calendar year. </t>
    </r>
    <r>
      <rPr>
        <i/>
        <sz val="12"/>
        <rFont val="Calibri"/>
        <family val="2"/>
        <scheme val="minor"/>
      </rPr>
      <t>M.R. 8200.5100, subp. 3</t>
    </r>
  </si>
  <si>
    <r>
      <t xml:space="preserve">County: </t>
    </r>
    <r>
      <rPr>
        <sz val="12"/>
        <rFont val="Calibri"/>
        <family val="2"/>
        <scheme val="minor"/>
      </rPr>
      <t xml:space="preserve">County shall notify postsecondary educational institutions in their county of requirements &amp; deadlines regarding </t>
    </r>
    <r>
      <rPr>
        <i/>
        <sz val="12"/>
        <rFont val="Calibri"/>
        <family val="2"/>
        <scheme val="minor"/>
      </rPr>
      <t>student residential housing lists</t>
    </r>
    <r>
      <rPr>
        <sz val="12"/>
        <rFont val="Calibri"/>
        <family val="2"/>
        <scheme val="minor"/>
      </rPr>
      <t xml:space="preserve"> as per M.S. 135A.17, 201.061, 3(a)(3)(i) &amp; M.R. 8200.5100, subp. 3 for elections being held </t>
    </r>
    <r>
      <rPr>
        <u/>
        <sz val="12"/>
        <rFont val="Calibri"/>
        <family val="2"/>
        <scheme val="minor"/>
      </rPr>
      <t>this calendar year</t>
    </r>
    <r>
      <rPr>
        <sz val="12"/>
        <rFont val="Calibri"/>
        <family val="2"/>
        <scheme val="minor"/>
      </rPr>
      <t xml:space="preserve"> &amp; </t>
    </r>
    <r>
      <rPr>
        <u/>
        <sz val="12"/>
        <rFont val="Calibri"/>
        <family val="2"/>
        <scheme val="minor"/>
      </rPr>
      <t>February</t>
    </r>
    <r>
      <rPr>
        <sz val="12"/>
        <rFont val="Calibri"/>
        <family val="2"/>
        <scheme val="minor"/>
      </rPr>
      <t xml:space="preserve"> of the following calendar year. </t>
    </r>
    <r>
      <rPr>
        <i/>
        <sz val="12"/>
        <rFont val="Calibri"/>
        <family val="2"/>
        <scheme val="minor"/>
      </rPr>
      <t>M.R. 8200.5100, subp. 3</t>
    </r>
  </si>
  <si>
    <r>
      <t>Jurisdiction with February Uniform Election Day Special Elections: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February Uniform Election Date</t>
    </r>
    <r>
      <rPr>
        <sz val="12"/>
        <rFont val="Calibri"/>
        <family val="2"/>
        <scheme val="minor"/>
      </rPr>
      <t xml:space="preserve"> special election or special primary. </t>
    </r>
    <r>
      <rPr>
        <i/>
        <sz val="12"/>
        <rFont val="Calibri"/>
        <family val="2"/>
        <scheme val="minor"/>
      </rPr>
      <t>M.S. 211A.02, subd. 1</t>
    </r>
  </si>
  <si>
    <r>
      <t>Jurisdiction with April Uniform Election Day Special Elections: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April Uniform Election Date</t>
    </r>
    <r>
      <rPr>
        <sz val="12"/>
        <rFont val="Calibri"/>
        <family val="2"/>
        <scheme val="minor"/>
      </rPr>
      <t xml:space="preserve"> special election or special primary. </t>
    </r>
    <r>
      <rPr>
        <i/>
        <sz val="12"/>
        <rFont val="Calibri"/>
        <family val="2"/>
        <scheme val="minor"/>
      </rPr>
      <t>M.S. 211A.02, subd. 1</t>
    </r>
  </si>
  <si>
    <r>
      <t>Jurisdiction with May Uniform Election Day Special Elections: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May Uniform Election Date</t>
    </r>
    <r>
      <rPr>
        <sz val="12"/>
        <rFont val="Calibri"/>
        <family val="2"/>
        <scheme val="minor"/>
      </rPr>
      <t xml:space="preserve"> special election or special primary. </t>
    </r>
    <r>
      <rPr>
        <i/>
        <sz val="12"/>
        <rFont val="Calibri"/>
        <family val="2"/>
        <scheme val="minor"/>
      </rPr>
      <t>M.S. 211A.02, subd. 1</t>
    </r>
  </si>
  <si>
    <t>205.065, subd. 2</t>
  </si>
  <si>
    <r>
      <t xml:space="preserve">City without a Primary: </t>
    </r>
    <r>
      <rPr>
        <sz val="12"/>
        <rFont val="Calibri"/>
        <family val="2"/>
        <scheme val="minor"/>
      </rPr>
      <t xml:space="preserve">Last day for </t>
    </r>
    <r>
      <rPr>
        <u/>
        <sz val="12"/>
        <rFont val="Calibri"/>
        <family val="2"/>
        <scheme val="minor"/>
      </rPr>
      <t>cities</t>
    </r>
    <r>
      <rPr>
        <sz val="12"/>
        <rFont val="Calibri"/>
        <family val="2"/>
        <scheme val="minor"/>
      </rPr>
      <t xml:space="preserve"> with even-year general elections to establish a primary for all ensuing elections until revoked. Clerk shall notify the county &amp; OSS (county updates city's profile in SVRS) within 30 days of adoption  - by April 15 in the year when a municipal general election is held. </t>
    </r>
    <r>
      <rPr>
        <i/>
        <sz val="12"/>
        <rFont val="Calibri"/>
        <family val="2"/>
        <scheme val="minor"/>
      </rPr>
      <t>M.S. 205.065, subd. 2</t>
    </r>
  </si>
  <si>
    <r>
      <t xml:space="preserve">OSS: </t>
    </r>
    <r>
      <rPr>
        <sz val="12"/>
        <rFont val="Calibri"/>
        <family val="2"/>
        <scheme val="minor"/>
      </rPr>
      <t xml:space="preserve">Last day for </t>
    </r>
    <r>
      <rPr>
        <u/>
        <sz val="12"/>
        <rFont val="Calibri"/>
        <family val="2"/>
        <scheme val="minor"/>
      </rPr>
      <t>cities</t>
    </r>
    <r>
      <rPr>
        <sz val="12"/>
        <rFont val="Calibri"/>
        <family val="2"/>
        <scheme val="minor"/>
      </rPr>
      <t xml:space="preserve"> with even-year general elections to establish a primary for all ensuing elections until revoked. Clerk shall notify the county &amp; OSS (county updates city's profile in SVRS) within 30 days of adoption  - by April 15 in the year when a municipal general election is held. </t>
    </r>
    <r>
      <rPr>
        <i/>
        <sz val="12"/>
        <rFont val="Calibri"/>
        <family val="2"/>
        <scheme val="minor"/>
      </rPr>
      <t>M.S. 205.065, subd. 2</t>
    </r>
  </si>
  <si>
    <r>
      <t xml:space="preserve">County: </t>
    </r>
    <r>
      <rPr>
        <sz val="12"/>
        <rFont val="Calibri"/>
        <family val="2"/>
        <scheme val="minor"/>
      </rPr>
      <t xml:space="preserve">Last day for </t>
    </r>
    <r>
      <rPr>
        <u/>
        <sz val="12"/>
        <rFont val="Calibri"/>
        <family val="2"/>
        <scheme val="minor"/>
      </rPr>
      <t>cities</t>
    </r>
    <r>
      <rPr>
        <sz val="12"/>
        <rFont val="Calibri"/>
        <family val="2"/>
        <scheme val="minor"/>
      </rPr>
      <t xml:space="preserve"> with even-year general elections to establish a primary for all ensuing elections until revoked. Clerk shall notify the county &amp; OSS (county updates city's profile in SVRS) within 30 days of adoption  - by April 15 in the year when a municipal general election is held. </t>
    </r>
    <r>
      <rPr>
        <i/>
        <sz val="12"/>
        <rFont val="Calibri"/>
        <family val="2"/>
        <scheme val="minor"/>
      </rPr>
      <t>M.S. 205.065, subd. 2</t>
    </r>
  </si>
  <si>
    <r>
      <t xml:space="preserve">OSS: </t>
    </r>
    <r>
      <rPr>
        <sz val="12"/>
        <rFont val="Calibri"/>
        <family val="2"/>
        <scheme val="minor"/>
      </rPr>
      <t xml:space="preserve">Last day for a </t>
    </r>
    <r>
      <rPr>
        <u/>
        <sz val="12"/>
        <rFont val="Calibri"/>
        <family val="2"/>
        <scheme val="minor"/>
      </rPr>
      <t>school district</t>
    </r>
    <r>
      <rPr>
        <sz val="12"/>
        <rFont val="Calibri"/>
        <family val="2"/>
        <scheme val="minor"/>
      </rPr>
      <t xml:space="preserve"> with general elections in any year to establish a primary for all ensuing elections until revoked - by April 15 of any year. </t>
    </r>
    <r>
      <rPr>
        <i/>
        <sz val="12"/>
        <rFont val="Calibri"/>
        <family val="2"/>
        <scheme val="minor"/>
      </rPr>
      <t>M.S. 205A.03, subd. 1</t>
    </r>
  </si>
  <si>
    <t>205A.03, subd. 1</t>
  </si>
  <si>
    <r>
      <t xml:space="preserve">County: </t>
    </r>
    <r>
      <rPr>
        <sz val="12"/>
        <rFont val="Calibri"/>
        <family val="2"/>
        <scheme val="minor"/>
      </rPr>
      <t xml:space="preserve">Last day for a </t>
    </r>
    <r>
      <rPr>
        <u/>
        <sz val="12"/>
        <rFont val="Calibri"/>
        <family val="2"/>
        <scheme val="minor"/>
      </rPr>
      <t>school district</t>
    </r>
    <r>
      <rPr>
        <sz val="12"/>
        <rFont val="Calibri"/>
        <family val="2"/>
        <scheme val="minor"/>
      </rPr>
      <t xml:space="preserve"> with general elections in any year to establish a primary for all ensuing elections until revoked - by April 15 of any year. </t>
    </r>
    <r>
      <rPr>
        <i/>
        <sz val="12"/>
        <rFont val="Calibri"/>
        <family val="2"/>
        <scheme val="minor"/>
      </rPr>
      <t>M.S. 205A.03, subd. 1</t>
    </r>
  </si>
  <si>
    <r>
      <t xml:space="preserve">School District without a Primary: </t>
    </r>
    <r>
      <rPr>
        <sz val="12"/>
        <rFont val="Calibri"/>
        <family val="2"/>
        <scheme val="minor"/>
      </rPr>
      <t xml:space="preserve">Last day for a </t>
    </r>
    <r>
      <rPr>
        <u/>
        <sz val="12"/>
        <rFont val="Calibri"/>
        <family val="2"/>
        <scheme val="minor"/>
      </rPr>
      <t>school district</t>
    </r>
    <r>
      <rPr>
        <sz val="12"/>
        <rFont val="Calibri"/>
        <family val="2"/>
        <scheme val="minor"/>
      </rPr>
      <t xml:space="preserve"> with general elections in any year to establish a primary for all ensuing elections until revoked - by April 15 of any year. </t>
    </r>
    <r>
      <rPr>
        <i/>
        <sz val="12"/>
        <rFont val="Calibri"/>
        <family val="2"/>
        <scheme val="minor"/>
      </rPr>
      <t>M.S. 205A.03, subd. 1</t>
    </r>
  </si>
  <si>
    <r>
      <t xml:space="preserve">Thanksgiving Holiday: </t>
    </r>
    <r>
      <rPr>
        <sz val="12"/>
        <rFont val="Calibri"/>
        <family val="2"/>
        <scheme val="minor"/>
      </rPr>
      <t xml:space="preserve">No public business shall be transacted, except in cases of necessity.  </t>
    </r>
    <r>
      <rPr>
        <i/>
        <sz val="12"/>
        <rFont val="Calibri"/>
        <family val="2"/>
        <scheme val="minor"/>
      </rPr>
      <t>M.S. 645.44, subd. 5</t>
    </r>
  </si>
  <si>
    <t>205.07, subd. 1</t>
  </si>
  <si>
    <r>
      <t xml:space="preserve">OSS: </t>
    </r>
    <r>
      <rPr>
        <sz val="12"/>
        <rFont val="Calibri"/>
        <family val="2"/>
        <scheme val="minor"/>
      </rPr>
      <t xml:space="preserve">If a city is </t>
    </r>
    <r>
      <rPr>
        <i/>
        <sz val="12"/>
        <rFont val="Calibri"/>
        <family val="2"/>
        <scheme val="minor"/>
      </rPr>
      <t>primary</t>
    </r>
    <r>
      <rPr>
        <sz val="12"/>
        <rFont val="Calibri"/>
        <family val="2"/>
        <scheme val="minor"/>
      </rPr>
      <t xml:space="preserve"> possible &amp; if the city has </t>
    </r>
    <r>
      <rPr>
        <i/>
        <sz val="12"/>
        <rFont val="Calibri"/>
        <family val="2"/>
        <scheme val="minor"/>
      </rPr>
      <t>even-year</t>
    </r>
    <r>
      <rPr>
        <sz val="12"/>
        <rFont val="Calibri"/>
        <family val="2"/>
        <scheme val="minor"/>
      </rPr>
      <t xml:space="preserve"> general elections, last day to pass an ordinance at a regular meeting to move general elections to odd-year - at least 180 calendar days before the first day to file for candidacy in the next municipal election. </t>
    </r>
    <r>
      <rPr>
        <i/>
        <sz val="12"/>
        <rFont val="Calibri"/>
        <family val="2"/>
        <scheme val="minor"/>
      </rPr>
      <t>M.S. 205.07, subd. 1</t>
    </r>
  </si>
  <si>
    <r>
      <t xml:space="preserve">Political Parties: </t>
    </r>
    <r>
      <rPr>
        <sz val="12"/>
        <rFont val="Calibri"/>
        <family val="2"/>
        <scheme val="minor"/>
      </rPr>
      <t xml:space="preserve">If a city is </t>
    </r>
    <r>
      <rPr>
        <i/>
        <sz val="12"/>
        <rFont val="Calibri"/>
        <family val="2"/>
        <scheme val="minor"/>
      </rPr>
      <t>primary</t>
    </r>
    <r>
      <rPr>
        <sz val="12"/>
        <rFont val="Calibri"/>
        <family val="2"/>
        <scheme val="minor"/>
      </rPr>
      <t xml:space="preserve"> possible &amp; if the city has </t>
    </r>
    <r>
      <rPr>
        <i/>
        <sz val="12"/>
        <rFont val="Calibri"/>
        <family val="2"/>
        <scheme val="minor"/>
      </rPr>
      <t>even-year</t>
    </r>
    <r>
      <rPr>
        <sz val="12"/>
        <rFont val="Calibri"/>
        <family val="2"/>
        <scheme val="minor"/>
      </rPr>
      <t xml:space="preserve"> general elections, last day to pass an ordinance at a regular meeting to move general elections to odd-year - at least 180 calendar days before the first day to file for candidacy in the next municipal election. </t>
    </r>
    <r>
      <rPr>
        <i/>
        <sz val="12"/>
        <rFont val="Calibri"/>
        <family val="2"/>
        <scheme val="minor"/>
      </rPr>
      <t>M.S. 205.07, subd. 1</t>
    </r>
  </si>
  <si>
    <r>
      <t xml:space="preserve">County: </t>
    </r>
    <r>
      <rPr>
        <sz val="12"/>
        <rFont val="Calibri"/>
        <family val="2"/>
        <scheme val="minor"/>
      </rPr>
      <t xml:space="preserve">If a city is </t>
    </r>
    <r>
      <rPr>
        <i/>
        <sz val="12"/>
        <rFont val="Calibri"/>
        <family val="2"/>
        <scheme val="minor"/>
      </rPr>
      <t>primary</t>
    </r>
    <r>
      <rPr>
        <sz val="12"/>
        <rFont val="Calibri"/>
        <family val="2"/>
        <scheme val="minor"/>
      </rPr>
      <t xml:space="preserve"> possible &amp; if the city has </t>
    </r>
    <r>
      <rPr>
        <i/>
        <sz val="12"/>
        <rFont val="Calibri"/>
        <family val="2"/>
        <scheme val="minor"/>
      </rPr>
      <t>even-year</t>
    </r>
    <r>
      <rPr>
        <sz val="12"/>
        <rFont val="Calibri"/>
        <family val="2"/>
        <scheme val="minor"/>
      </rPr>
      <t xml:space="preserve"> general elections, last day to pass an ordinance at a regular meeting to move general elections to odd-year - at least 180 calendar days before the first day to file for candidacy in the next municipal election. </t>
    </r>
    <r>
      <rPr>
        <i/>
        <sz val="12"/>
        <rFont val="Calibri"/>
        <family val="2"/>
        <scheme val="minor"/>
      </rPr>
      <t>M.S. 205.07, subd. 1</t>
    </r>
  </si>
  <si>
    <r>
      <t xml:space="preserve">City with a Primary: </t>
    </r>
    <r>
      <rPr>
        <sz val="12"/>
        <rFont val="Calibri"/>
        <family val="2"/>
        <scheme val="minor"/>
      </rPr>
      <t xml:space="preserve">If a city is </t>
    </r>
    <r>
      <rPr>
        <i/>
        <sz val="12"/>
        <rFont val="Calibri"/>
        <family val="2"/>
        <scheme val="minor"/>
      </rPr>
      <t>primary</t>
    </r>
    <r>
      <rPr>
        <sz val="12"/>
        <rFont val="Calibri"/>
        <family val="2"/>
        <scheme val="minor"/>
      </rPr>
      <t xml:space="preserve"> possible &amp; if the city has </t>
    </r>
    <r>
      <rPr>
        <i/>
        <sz val="12"/>
        <rFont val="Calibri"/>
        <family val="2"/>
        <scheme val="minor"/>
      </rPr>
      <t>even-year</t>
    </r>
    <r>
      <rPr>
        <sz val="12"/>
        <rFont val="Calibri"/>
        <family val="2"/>
        <scheme val="minor"/>
      </rPr>
      <t xml:space="preserve"> general elections, last day to pass an ordinance at a regular meeting to move general elections to odd-year - at least 180 calendar days before the first day to file for candidacy in the next municipal election. </t>
    </r>
    <r>
      <rPr>
        <i/>
        <sz val="12"/>
        <rFont val="Calibri"/>
        <family val="2"/>
        <scheme val="minor"/>
      </rPr>
      <t>M.S. 205.07, subd. 1</t>
    </r>
  </si>
  <si>
    <t>Enter first day of even-year late filing period</t>
  </si>
  <si>
    <r>
      <t xml:space="preserve">OSS: </t>
    </r>
    <r>
      <rPr>
        <sz val="12"/>
        <rFont val="Calibri"/>
        <family val="2"/>
        <scheme val="minor"/>
      </rPr>
      <t xml:space="preserve">If a city is NOT primary possible &amp; if the city has </t>
    </r>
    <r>
      <rPr>
        <i/>
        <sz val="12"/>
        <rFont val="Calibri"/>
        <family val="2"/>
        <scheme val="minor"/>
      </rPr>
      <t>even-year</t>
    </r>
    <r>
      <rPr>
        <sz val="12"/>
        <rFont val="Calibri"/>
        <family val="2"/>
        <scheme val="minor"/>
      </rPr>
      <t xml:space="preserve"> general elections, last day to pass an ordinance at a regular meeting to move general elections to odd-year - at least 180 calendar days before the first day to file for candidacy in the next municipal election. </t>
    </r>
    <r>
      <rPr>
        <i/>
        <sz val="12"/>
        <rFont val="Calibri"/>
        <family val="2"/>
        <scheme val="minor"/>
      </rPr>
      <t>M.S. 205.07, subd. 1</t>
    </r>
  </si>
  <si>
    <r>
      <t xml:space="preserve">Political Parties: </t>
    </r>
    <r>
      <rPr>
        <sz val="12"/>
        <rFont val="Calibri"/>
        <family val="2"/>
        <scheme val="minor"/>
      </rPr>
      <t xml:space="preserve">If a city is NOT primary possible &amp; if the city has </t>
    </r>
    <r>
      <rPr>
        <i/>
        <sz val="12"/>
        <rFont val="Calibri"/>
        <family val="2"/>
        <scheme val="minor"/>
      </rPr>
      <t>even-year</t>
    </r>
    <r>
      <rPr>
        <sz val="12"/>
        <rFont val="Calibri"/>
        <family val="2"/>
        <scheme val="minor"/>
      </rPr>
      <t xml:space="preserve"> general elections, last day to pass an ordinance at a regular meeting to move general elections to odd-year - at least 180 calendar days before the first day to file for candidacy in the next municipal election. </t>
    </r>
    <r>
      <rPr>
        <i/>
        <sz val="12"/>
        <rFont val="Calibri"/>
        <family val="2"/>
        <scheme val="minor"/>
      </rPr>
      <t>M.S. 205.07, subd. 1</t>
    </r>
  </si>
  <si>
    <r>
      <t xml:space="preserve">County: </t>
    </r>
    <r>
      <rPr>
        <sz val="12"/>
        <rFont val="Calibri"/>
        <family val="2"/>
        <scheme val="minor"/>
      </rPr>
      <t xml:space="preserve">If a city is NOT primary possible &amp; if the city has </t>
    </r>
    <r>
      <rPr>
        <i/>
        <sz val="12"/>
        <rFont val="Calibri"/>
        <family val="2"/>
        <scheme val="minor"/>
      </rPr>
      <t>even-year</t>
    </r>
    <r>
      <rPr>
        <sz val="12"/>
        <rFont val="Calibri"/>
        <family val="2"/>
        <scheme val="minor"/>
      </rPr>
      <t xml:space="preserve"> general elections, last day to pass an ordinance at a regular meeting to move general elections to odd-year - at least 180 calendar days before the first day to file for candidacy in the next municipal election. </t>
    </r>
    <r>
      <rPr>
        <i/>
        <sz val="12"/>
        <rFont val="Calibri"/>
        <family val="2"/>
        <scheme val="minor"/>
      </rPr>
      <t>M.S. 205.07, subd. 1</t>
    </r>
  </si>
  <si>
    <r>
      <t xml:space="preserve">City without a Primary: </t>
    </r>
    <r>
      <rPr>
        <sz val="12"/>
        <rFont val="Calibri"/>
        <family val="2"/>
        <scheme val="minor"/>
      </rPr>
      <t xml:space="preserve">If a city is NOT primary possible &amp; if the city has </t>
    </r>
    <r>
      <rPr>
        <i/>
        <sz val="12"/>
        <rFont val="Calibri"/>
        <family val="2"/>
        <scheme val="minor"/>
      </rPr>
      <t>even-year</t>
    </r>
    <r>
      <rPr>
        <sz val="12"/>
        <rFont val="Calibri"/>
        <family val="2"/>
        <scheme val="minor"/>
      </rPr>
      <t xml:space="preserve"> general elections, last day to pass an ordinance at a regular meeting to move general elections to odd-year - at least 180 calendar days before the first day to file for candidacy in the next municipal election. </t>
    </r>
    <r>
      <rPr>
        <i/>
        <sz val="12"/>
        <rFont val="Calibri"/>
        <family val="2"/>
        <scheme val="minor"/>
      </rPr>
      <t>M.S. 205.07, subd. 1</t>
    </r>
  </si>
  <si>
    <t>Enter first day of odd-year early filing time period</t>
  </si>
  <si>
    <t>Enter first day of odd-year late filing time period</t>
  </si>
  <si>
    <t>Enter next year's primary election date</t>
  </si>
  <si>
    <t>Enter next year's general election date</t>
  </si>
  <si>
    <r>
      <t>Veterans Day Holiday:</t>
    </r>
    <r>
      <rPr>
        <sz val="12"/>
        <rFont val="Calibri"/>
        <family val="2"/>
        <scheme val="minor"/>
      </rPr>
      <t xml:space="preserve"> No public business shall be transacted, except in cases of necessity. </t>
    </r>
    <r>
      <rPr>
        <i/>
        <sz val="12"/>
        <rFont val="Calibri"/>
        <family val="2"/>
        <scheme val="minor"/>
      </rPr>
      <t>M.S. 645.44, subd. 5</t>
    </r>
  </si>
  <si>
    <r>
      <t>Day After Thanksgiving Holiday:</t>
    </r>
    <r>
      <rPr>
        <sz val="12"/>
        <rFont val="Calibri"/>
        <family val="2"/>
        <scheme val="minor"/>
      </rPr>
      <t xml:space="preserve"> Political subdivisions have the option of determining whether Friday after Thanksgiving day shall be a holiday. Where it is determined that day after Thanksgiving is </t>
    </r>
    <r>
      <rPr>
        <i/>
        <sz val="12"/>
        <rFont val="Calibri"/>
        <family val="2"/>
        <scheme val="minor"/>
      </rPr>
      <t>not</t>
    </r>
    <r>
      <rPr>
        <sz val="12"/>
        <rFont val="Calibri"/>
        <family val="2"/>
        <scheme val="minor"/>
      </rPr>
      <t xml:space="preserve"> a holiday, public business may be conducted. </t>
    </r>
    <r>
      <rPr>
        <i/>
        <sz val="12"/>
        <rFont val="Calibri"/>
        <family val="2"/>
        <scheme val="minor"/>
      </rPr>
      <t xml:space="preserve">M.S. 645.44, subd. 5 </t>
    </r>
  </si>
  <si>
    <r>
      <t xml:space="preserve">OSS: </t>
    </r>
    <r>
      <rPr>
        <sz val="12"/>
        <rFont val="Calibri"/>
        <family val="2"/>
        <scheme val="minor"/>
      </rPr>
      <t xml:space="preserve">If a city </t>
    </r>
    <r>
      <rPr>
        <b/>
        <i/>
        <u/>
        <sz val="12"/>
        <rFont val="Calibri"/>
        <family val="2"/>
        <scheme val="minor"/>
      </rPr>
      <t>is</t>
    </r>
    <r>
      <rPr>
        <sz val="12"/>
        <rFont val="Calibri"/>
        <family val="2"/>
        <scheme val="minor"/>
      </rPr>
      <t xml:space="preserve"> primary possible &amp; if the city has </t>
    </r>
    <r>
      <rPr>
        <i/>
        <sz val="12"/>
        <rFont val="Calibri"/>
        <family val="2"/>
        <scheme val="minor"/>
      </rPr>
      <t>odd-year</t>
    </r>
    <r>
      <rPr>
        <sz val="12"/>
        <rFont val="Calibri"/>
        <family val="2"/>
        <scheme val="minor"/>
      </rPr>
      <t xml:space="preserve"> general elections, last day to pass an ordinance at a regular meeting to move general elections to even-year - at least 180 calendar days before the first day to file for candidacy in the next municipal election. </t>
    </r>
    <r>
      <rPr>
        <i/>
        <sz val="12"/>
        <rFont val="Calibri"/>
        <family val="2"/>
        <scheme val="minor"/>
      </rPr>
      <t>M.S. 205.07, subd. 1</t>
    </r>
  </si>
  <si>
    <r>
      <t xml:space="preserve">Political Parties: </t>
    </r>
    <r>
      <rPr>
        <sz val="12"/>
        <rFont val="Calibri"/>
        <family val="2"/>
        <scheme val="minor"/>
      </rPr>
      <t xml:space="preserve">If a city </t>
    </r>
    <r>
      <rPr>
        <b/>
        <i/>
        <u/>
        <sz val="12"/>
        <rFont val="Calibri"/>
        <family val="2"/>
        <scheme val="minor"/>
      </rPr>
      <t>is</t>
    </r>
    <r>
      <rPr>
        <sz val="12"/>
        <rFont val="Calibri"/>
        <family val="2"/>
        <scheme val="minor"/>
      </rPr>
      <t xml:space="preserve"> primary possible &amp; if the city has </t>
    </r>
    <r>
      <rPr>
        <i/>
        <sz val="12"/>
        <rFont val="Calibri"/>
        <family val="2"/>
        <scheme val="minor"/>
      </rPr>
      <t>odd-year</t>
    </r>
    <r>
      <rPr>
        <sz val="12"/>
        <rFont val="Calibri"/>
        <family val="2"/>
        <scheme val="minor"/>
      </rPr>
      <t xml:space="preserve"> general elections, last day to pass an ordinance at a regular meeting to move general elections to even-year - at least 180 calendar days before the first day to file for candidacy in the next municipal election. </t>
    </r>
    <r>
      <rPr>
        <i/>
        <sz val="12"/>
        <rFont val="Calibri"/>
        <family val="2"/>
        <scheme val="minor"/>
      </rPr>
      <t>M.S. 205.07, subd. 1</t>
    </r>
  </si>
  <si>
    <r>
      <t xml:space="preserve">County: </t>
    </r>
    <r>
      <rPr>
        <sz val="12"/>
        <rFont val="Calibri"/>
        <family val="2"/>
        <scheme val="minor"/>
      </rPr>
      <t xml:space="preserve">If a city </t>
    </r>
    <r>
      <rPr>
        <b/>
        <i/>
        <u/>
        <sz val="12"/>
        <rFont val="Calibri"/>
        <family val="2"/>
        <scheme val="minor"/>
      </rPr>
      <t>is</t>
    </r>
    <r>
      <rPr>
        <sz val="12"/>
        <rFont val="Calibri"/>
        <family val="2"/>
        <scheme val="minor"/>
      </rPr>
      <t xml:space="preserve"> primary possible &amp; if the city has </t>
    </r>
    <r>
      <rPr>
        <i/>
        <sz val="12"/>
        <rFont val="Calibri"/>
        <family val="2"/>
        <scheme val="minor"/>
      </rPr>
      <t>odd-year</t>
    </r>
    <r>
      <rPr>
        <sz val="12"/>
        <rFont val="Calibri"/>
        <family val="2"/>
        <scheme val="minor"/>
      </rPr>
      <t xml:space="preserve"> general elections, last day to pass an ordinance at a regular meeting to move general elections to even-year - at least 180 calendar days before the first day to file for candidacy in the next municipal election. </t>
    </r>
    <r>
      <rPr>
        <i/>
        <sz val="12"/>
        <rFont val="Calibri"/>
        <family val="2"/>
        <scheme val="minor"/>
      </rPr>
      <t>M.S. 205.07, subd. 1</t>
    </r>
  </si>
  <si>
    <r>
      <t xml:space="preserve">City with a Primary: </t>
    </r>
    <r>
      <rPr>
        <sz val="12"/>
        <rFont val="Calibri"/>
        <family val="2"/>
        <scheme val="minor"/>
      </rPr>
      <t xml:space="preserve">If a city </t>
    </r>
    <r>
      <rPr>
        <b/>
        <i/>
        <u/>
        <sz val="12"/>
        <rFont val="Calibri"/>
        <family val="2"/>
        <scheme val="minor"/>
      </rPr>
      <t>is</t>
    </r>
    <r>
      <rPr>
        <sz val="12"/>
        <rFont val="Calibri"/>
        <family val="2"/>
        <scheme val="minor"/>
      </rPr>
      <t xml:space="preserve"> primary possible &amp; if the city has </t>
    </r>
    <r>
      <rPr>
        <i/>
        <sz val="12"/>
        <rFont val="Calibri"/>
        <family val="2"/>
        <scheme val="minor"/>
      </rPr>
      <t>odd-year</t>
    </r>
    <r>
      <rPr>
        <sz val="12"/>
        <rFont val="Calibri"/>
        <family val="2"/>
        <scheme val="minor"/>
      </rPr>
      <t xml:space="preserve"> general elections, last day to pass an ordinance at a regular meeting to move general elections to even-year - at least 180 calendar days before the first day to file for candidacy in the next municipal election. </t>
    </r>
    <r>
      <rPr>
        <i/>
        <sz val="12"/>
        <rFont val="Calibri"/>
        <family val="2"/>
        <scheme val="minor"/>
      </rPr>
      <t>M.S. 205.07, subd. 1</t>
    </r>
  </si>
  <si>
    <r>
      <t xml:space="preserve">OSS: </t>
    </r>
    <r>
      <rPr>
        <sz val="12"/>
        <rFont val="Calibri"/>
        <family val="2"/>
        <scheme val="minor"/>
      </rPr>
      <t xml:space="preserve">If a city is </t>
    </r>
    <r>
      <rPr>
        <b/>
        <i/>
        <u/>
        <sz val="12"/>
        <rFont val="Calibri"/>
        <family val="2"/>
        <scheme val="minor"/>
      </rPr>
      <t>not</t>
    </r>
    <r>
      <rPr>
        <sz val="12"/>
        <rFont val="Calibri"/>
        <family val="2"/>
        <scheme val="minor"/>
      </rPr>
      <t xml:space="preserve"> primary possible &amp; if the city has </t>
    </r>
    <r>
      <rPr>
        <i/>
        <sz val="12"/>
        <rFont val="Calibri"/>
        <family val="2"/>
        <scheme val="minor"/>
      </rPr>
      <t>odd-year</t>
    </r>
    <r>
      <rPr>
        <sz val="12"/>
        <rFont val="Calibri"/>
        <family val="2"/>
        <scheme val="minor"/>
      </rPr>
      <t xml:space="preserve"> general elections, last day to pass an ordinance at a regular meeting to move general elections to even-year - at least 180 calendar days before the first day to file for candidacy in the next municipal election. </t>
    </r>
    <r>
      <rPr>
        <i/>
        <sz val="12"/>
        <rFont val="Calibri"/>
        <family val="2"/>
        <scheme val="minor"/>
      </rPr>
      <t>M.S. 205.07, subd. 1</t>
    </r>
  </si>
  <si>
    <t>201.225, subd. 6(a)</t>
  </si>
  <si>
    <t>201.225, subd. 6(b)</t>
  </si>
  <si>
    <r>
      <t xml:space="preserve">Jurisdiction with February Uniform Election Day Special Election: </t>
    </r>
    <r>
      <rPr>
        <sz val="12"/>
        <rFont val="Calibri"/>
        <family val="2"/>
        <scheme val="minor"/>
      </rPr>
      <t xml:space="preserve">Last day for county, municipality or school district to certify to OSS that the electronic rosters (e-pollbooks) being used at </t>
    </r>
    <r>
      <rPr>
        <b/>
        <i/>
        <u/>
        <sz val="12"/>
        <rFont val="Calibri"/>
        <family val="2"/>
        <scheme val="minor"/>
      </rPr>
      <t>February Uniform Election Date</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</si>
  <si>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Jurisdiction with February Uniform Election Day Special Election: </t>
    </r>
    <r>
      <rPr>
        <sz val="12"/>
        <rFont val="Calibri"/>
        <family val="2"/>
        <scheme val="minor"/>
      </rPr>
      <t xml:space="preserve">Last day to notify OSS of a county, municipality or school district's use of electronic rosters (e-pollbooks) for the first time in the </t>
    </r>
    <r>
      <rPr>
        <b/>
        <i/>
        <u/>
        <sz val="12"/>
        <rFont val="Calibri"/>
        <family val="2"/>
        <scheme val="minor"/>
      </rPr>
      <t>February Uniform Election Date</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</si>
  <si>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Jurisdiction with April Uniform Election Day Special Election: </t>
    </r>
    <r>
      <rPr>
        <sz val="12"/>
        <rFont val="Calibri"/>
        <family val="2"/>
        <scheme val="minor"/>
      </rPr>
      <t xml:space="preserve">Last day to notify OSS of a county, municipality or school district's use of electronic rosters (e-pollbooks) for the first time in the </t>
    </r>
    <r>
      <rPr>
        <b/>
        <i/>
        <u/>
        <sz val="12"/>
        <rFont val="Calibri"/>
        <family val="2"/>
        <scheme val="minor"/>
      </rPr>
      <t>April Uniform Election Date</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</si>
  <si>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Jurisdiction with May Uniform Election Day Special Election: </t>
    </r>
    <r>
      <rPr>
        <sz val="12"/>
        <rFont val="Calibri"/>
        <family val="2"/>
        <scheme val="minor"/>
      </rPr>
      <t xml:space="preserve">Last day to notify OSS of a county, municipality or school district's use of electronic rosters (e-pollbooks) for the first time in the </t>
    </r>
    <r>
      <rPr>
        <b/>
        <i/>
        <u/>
        <sz val="12"/>
        <rFont val="Calibri"/>
        <family val="2"/>
        <scheme val="minor"/>
      </rPr>
      <t>May Uniform Election Date</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</si>
  <si>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OSS: </t>
    </r>
    <r>
      <rPr>
        <sz val="12"/>
        <rFont val="Calibri"/>
        <family val="2"/>
        <scheme val="minor"/>
      </rPr>
      <t xml:space="preserve">Last day to notify OSS of a municipal use of electronic rosters (e-pollbooks) for the first time in the </t>
    </r>
    <r>
      <rPr>
        <b/>
        <i/>
        <u/>
        <sz val="12"/>
        <rFont val="Calibri"/>
        <family val="2"/>
        <scheme val="minor"/>
      </rPr>
      <t>State Primary</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</si>
  <si>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County: </t>
    </r>
    <r>
      <rPr>
        <sz val="12"/>
        <rFont val="Calibri"/>
        <family val="2"/>
        <scheme val="minor"/>
      </rPr>
      <t xml:space="preserve">Last day to notify OSS of a municipal use of electronic rosters (e-pollbooks) for the first time in the </t>
    </r>
    <r>
      <rPr>
        <b/>
        <i/>
        <u/>
        <sz val="12"/>
        <rFont val="Calibri"/>
        <family val="2"/>
        <scheme val="minor"/>
      </rPr>
      <t>State Primary</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</si>
  <si>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City with a Primary: </t>
    </r>
    <r>
      <rPr>
        <sz val="12"/>
        <rFont val="Calibri"/>
        <family val="2"/>
        <scheme val="minor"/>
      </rPr>
      <t xml:space="preserve">Last day to notify OSS of a municipal use of electronic rosters (e-pollbooks) for the first time in the </t>
    </r>
    <r>
      <rPr>
        <b/>
        <i/>
        <u/>
        <sz val="12"/>
        <rFont val="Calibri"/>
        <family val="2"/>
        <scheme val="minor"/>
      </rPr>
      <t>State Primary</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</si>
  <si>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City without a Primary: </t>
    </r>
    <r>
      <rPr>
        <sz val="12"/>
        <rFont val="Calibri"/>
        <family val="2"/>
        <scheme val="minor"/>
      </rPr>
      <t xml:space="preserve">Last day to notify OSS of a municipal use of electronic rosters (e-pollbooks) for the first time in the </t>
    </r>
    <r>
      <rPr>
        <b/>
        <i/>
        <u/>
        <sz val="12"/>
        <rFont val="Calibri"/>
        <family val="2"/>
        <scheme val="minor"/>
      </rPr>
      <t>State Primary</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</si>
  <si>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Town with March Elections: </t>
    </r>
    <r>
      <rPr>
        <sz val="12"/>
        <rFont val="Calibri"/>
        <family val="2"/>
        <scheme val="minor"/>
      </rPr>
      <t xml:space="preserve">Last day to notify OSS of a municipal use of electronic rosters (e-pollbooks) for the first time in the </t>
    </r>
    <r>
      <rPr>
        <b/>
        <i/>
        <u/>
        <sz val="12"/>
        <rFont val="Calibri"/>
        <family val="2"/>
        <scheme val="minor"/>
      </rPr>
      <t>State Primary</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</si>
  <si>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Town with November Elections: </t>
    </r>
    <r>
      <rPr>
        <sz val="12"/>
        <rFont val="Calibri"/>
        <family val="2"/>
        <scheme val="minor"/>
      </rPr>
      <t xml:space="preserve">Last day to notify OSS of a municipal use of electronic rosters (e-pollbooks) for the first time in the </t>
    </r>
    <r>
      <rPr>
        <b/>
        <i/>
        <u/>
        <sz val="12"/>
        <rFont val="Calibri"/>
        <family val="2"/>
        <scheme val="minor"/>
      </rPr>
      <t>State Primary</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</si>
  <si>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OSS: </t>
    </r>
    <r>
      <rPr>
        <sz val="12"/>
        <rFont val="Calibri"/>
        <family val="2"/>
        <scheme val="minor"/>
      </rPr>
      <t xml:space="preserve">Last day to notify OSS of a municipal use of electronic rosters (e-pollbooks) for the first time in the </t>
    </r>
    <r>
      <rPr>
        <b/>
        <i/>
        <u/>
        <sz val="12"/>
        <rFont val="Calibri"/>
        <family val="2"/>
        <scheme val="minor"/>
      </rPr>
      <t>State General</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</si>
  <si>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County: </t>
    </r>
    <r>
      <rPr>
        <sz val="12"/>
        <rFont val="Calibri"/>
        <family val="2"/>
        <scheme val="minor"/>
      </rPr>
      <t xml:space="preserve">Last day to notify OSS of a municipal use of electronic rosters (e-pollbooks) for the first time in the </t>
    </r>
    <r>
      <rPr>
        <b/>
        <i/>
        <u/>
        <sz val="12"/>
        <rFont val="Calibri"/>
        <family val="2"/>
        <scheme val="minor"/>
      </rPr>
      <t>State General</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</si>
  <si>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City with a Primary: </t>
    </r>
    <r>
      <rPr>
        <sz val="12"/>
        <rFont val="Calibri"/>
        <family val="2"/>
        <scheme val="minor"/>
      </rPr>
      <t xml:space="preserve">Last day to notify OSS of a municipal use of electronic rosters (e-pollbooks) for the first time in the </t>
    </r>
    <r>
      <rPr>
        <b/>
        <i/>
        <u/>
        <sz val="12"/>
        <rFont val="Calibri"/>
        <family val="2"/>
        <scheme val="minor"/>
      </rPr>
      <t>State General</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</si>
  <si>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City without a Primary: </t>
    </r>
    <r>
      <rPr>
        <sz val="12"/>
        <rFont val="Calibri"/>
        <family val="2"/>
        <scheme val="minor"/>
      </rPr>
      <t xml:space="preserve">Last day to notify OSS of a municipal use of electronic rosters (e-pollbooks) for the first time in the </t>
    </r>
    <r>
      <rPr>
        <b/>
        <i/>
        <u/>
        <sz val="12"/>
        <rFont val="Calibri"/>
        <family val="2"/>
        <scheme val="minor"/>
      </rPr>
      <t>State General</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</si>
  <si>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Town with March Elections: </t>
    </r>
    <r>
      <rPr>
        <sz val="12"/>
        <rFont val="Calibri"/>
        <family val="2"/>
        <scheme val="minor"/>
      </rPr>
      <t xml:space="preserve">Last day to notify OSS of a municipal use of electronic rosters (e-pollbooks) for the first time in the </t>
    </r>
    <r>
      <rPr>
        <b/>
        <i/>
        <u/>
        <sz val="12"/>
        <rFont val="Calibri"/>
        <family val="2"/>
        <scheme val="minor"/>
      </rPr>
      <t>State General</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</si>
  <si>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Town with November Elections: </t>
    </r>
    <r>
      <rPr>
        <sz val="12"/>
        <rFont val="Calibri"/>
        <family val="2"/>
        <scheme val="minor"/>
      </rPr>
      <t xml:space="preserve">Last day to notify OSS of a municipal use of electronic rosters (e-pollbooks) for the first time in the </t>
    </r>
    <r>
      <rPr>
        <b/>
        <i/>
        <u/>
        <sz val="12"/>
        <rFont val="Calibri"/>
        <family val="2"/>
        <scheme val="minor"/>
      </rPr>
      <t>State General</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</si>
  <si>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Jurisdiction with February Uniform Election Day Special Election: </t>
    </r>
    <r>
      <rPr>
        <sz val="12"/>
        <rFont val="Calibri"/>
        <family val="2"/>
        <scheme val="minor"/>
      </rPr>
      <t xml:space="preserve">Last day to notify OSS of a municipal use of electronic rosters (e-pollbooks) for the first time in the </t>
    </r>
    <r>
      <rPr>
        <b/>
        <i/>
        <u/>
        <sz val="12"/>
        <rFont val="Calibri"/>
        <family val="2"/>
        <scheme val="minor"/>
      </rPr>
      <t>February Uniform Election Date</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</si>
  <si>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Jurisdiction with April Uniform Election Day Special Election: </t>
    </r>
    <r>
      <rPr>
        <sz val="12"/>
        <rFont val="Calibri"/>
        <family val="2"/>
        <scheme val="minor"/>
      </rPr>
      <t xml:space="preserve">Last day for county, municipality or school district to certify to OSS that the electronic rosters (e-pollbooks) being used at </t>
    </r>
    <r>
      <rPr>
        <b/>
        <i/>
        <u/>
        <sz val="12"/>
        <rFont val="Calibri"/>
        <family val="2"/>
        <scheme val="minor"/>
      </rPr>
      <t>April Uniform Election Date</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</si>
  <si>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Jurisdiction with May Uniform Election Day Special Election: </t>
    </r>
    <r>
      <rPr>
        <sz val="12"/>
        <rFont val="Calibri"/>
        <family val="2"/>
        <scheme val="minor"/>
      </rPr>
      <t xml:space="preserve">Last day for county, municipality or school district to certify to OSS that the electronic rosters (e-pollbooks) being used at </t>
    </r>
    <r>
      <rPr>
        <b/>
        <i/>
        <u/>
        <sz val="12"/>
        <rFont val="Calibri"/>
        <family val="2"/>
        <scheme val="minor"/>
      </rPr>
      <t>May Uniform Election Date</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</si>
  <si>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OSS: </t>
    </r>
    <r>
      <rPr>
        <sz val="12"/>
        <rFont val="Calibri"/>
        <family val="2"/>
        <scheme val="minor"/>
      </rPr>
      <t xml:space="preserve">Last day municipality to certify to OSS that the electronic rosters (e-pollbooks) being used at </t>
    </r>
    <r>
      <rPr>
        <b/>
        <i/>
        <u/>
        <sz val="12"/>
        <rFont val="Calibri"/>
        <family val="2"/>
        <scheme val="minor"/>
      </rPr>
      <t>State General</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</si>
  <si>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County: </t>
    </r>
    <r>
      <rPr>
        <sz val="12"/>
        <rFont val="Calibri"/>
        <family val="2"/>
        <scheme val="minor"/>
      </rPr>
      <t xml:space="preserve">Last day municipality to certify to OSS that the electronic rosters (e-pollbooks) being used at </t>
    </r>
    <r>
      <rPr>
        <b/>
        <i/>
        <u/>
        <sz val="12"/>
        <rFont val="Calibri"/>
        <family val="2"/>
        <scheme val="minor"/>
      </rPr>
      <t>State General</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</si>
  <si>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City with a Primary: </t>
    </r>
    <r>
      <rPr>
        <sz val="12"/>
        <rFont val="Calibri"/>
        <family val="2"/>
        <scheme val="minor"/>
      </rPr>
      <t xml:space="preserve">Last day municipality to certify to OSS that the electronic rosters (e-pollbooks) being used at </t>
    </r>
    <r>
      <rPr>
        <b/>
        <i/>
        <u/>
        <sz val="12"/>
        <rFont val="Calibri"/>
        <family val="2"/>
        <scheme val="minor"/>
      </rPr>
      <t>State General</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</si>
  <si>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City without a Primary: </t>
    </r>
    <r>
      <rPr>
        <sz val="12"/>
        <rFont val="Calibri"/>
        <family val="2"/>
        <scheme val="minor"/>
      </rPr>
      <t xml:space="preserve">Last day municipality to certify to OSS that the electronic rosters (e-pollbooks) being used at </t>
    </r>
    <r>
      <rPr>
        <b/>
        <i/>
        <u/>
        <sz val="12"/>
        <rFont val="Calibri"/>
        <family val="2"/>
        <scheme val="minor"/>
      </rPr>
      <t>State General</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</si>
  <si>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Town with March Elections: </t>
    </r>
    <r>
      <rPr>
        <sz val="12"/>
        <rFont val="Calibri"/>
        <family val="2"/>
        <scheme val="minor"/>
      </rPr>
      <t xml:space="preserve">Last day municipality to certify to OSS that the electronic rosters (e-pollbooks) being used at </t>
    </r>
    <r>
      <rPr>
        <b/>
        <i/>
        <u/>
        <sz val="12"/>
        <rFont val="Calibri"/>
        <family val="2"/>
        <scheme val="minor"/>
      </rPr>
      <t>State General</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</si>
  <si>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Town with November Elections: </t>
    </r>
    <r>
      <rPr>
        <sz val="12"/>
        <rFont val="Calibri"/>
        <family val="2"/>
        <scheme val="minor"/>
      </rPr>
      <t xml:space="preserve">Last day municipality to certify to OSS that the electronic rosters (e-pollbooks) being used at </t>
    </r>
    <r>
      <rPr>
        <b/>
        <i/>
        <u/>
        <sz val="12"/>
        <rFont val="Calibri"/>
        <family val="2"/>
        <scheme val="minor"/>
      </rPr>
      <t>State General</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</si>
  <si>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Columbus Day Holiday: </t>
    </r>
    <r>
      <rPr>
        <sz val="12"/>
        <rFont val="Calibri"/>
        <family val="2"/>
        <scheme val="minor"/>
      </rPr>
      <t xml:space="preserve">Political subdivisions have the option of determining whether Columbus Day shall be a holiday on which no business shall be transacted. Where it is determined that Columbus Day is not a holiday, public business may be conducted. This day affects federal mail services. </t>
    </r>
    <r>
      <rPr>
        <i/>
        <sz val="12"/>
        <rFont val="Calibri"/>
        <family val="2"/>
        <scheme val="minor"/>
      </rPr>
      <t>M.S. 645.44, subd. 5</t>
    </r>
  </si>
  <si>
    <r>
      <t xml:space="preserve">Jurisdiction with February Uniform Election Day Special Election: </t>
    </r>
    <r>
      <rPr>
        <sz val="12"/>
        <rFont val="Calibri"/>
        <family val="2"/>
        <scheme val="minor"/>
      </rPr>
      <t xml:space="preserve">Last day county, municipality or school district to certify to OSS that the electronic rosters (e-pollbooks) being used at </t>
    </r>
    <r>
      <rPr>
        <b/>
        <i/>
        <u/>
        <sz val="12"/>
        <rFont val="Calibri"/>
        <family val="2"/>
        <scheme val="minor"/>
      </rPr>
      <t>February Uniform Election Date</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</si>
  <si>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OSS: </t>
    </r>
    <r>
      <rPr>
        <sz val="12"/>
        <rFont val="Calibri"/>
        <family val="2"/>
        <scheme val="minor"/>
      </rPr>
      <t xml:space="preserve">Last day town to certify to OSS that the electronic rosters (e-pollbooks) being used at </t>
    </r>
    <r>
      <rPr>
        <b/>
        <i/>
        <u/>
        <sz val="12"/>
        <rFont val="Calibri"/>
        <family val="2"/>
        <scheme val="minor"/>
      </rPr>
      <t>March Town</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</si>
  <si>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County: </t>
    </r>
    <r>
      <rPr>
        <sz val="12"/>
        <rFont val="Calibri"/>
        <family val="2"/>
        <scheme val="minor"/>
      </rPr>
      <t xml:space="preserve">Last day town to certify to OSS that the electronic rosters (e-pollbooks) being used at </t>
    </r>
    <r>
      <rPr>
        <b/>
        <i/>
        <u/>
        <sz val="12"/>
        <rFont val="Calibri"/>
        <family val="2"/>
        <scheme val="minor"/>
      </rPr>
      <t>March Town</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</si>
  <si>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Town with March Elections: </t>
    </r>
    <r>
      <rPr>
        <sz val="12"/>
        <rFont val="Calibri"/>
        <family val="2"/>
        <scheme val="minor"/>
      </rPr>
      <t xml:space="preserve">Last day town to certify to OSS that the electronic rosters (e-pollbooks) being used at </t>
    </r>
    <r>
      <rPr>
        <b/>
        <i/>
        <u/>
        <sz val="12"/>
        <rFont val="Calibri"/>
        <family val="2"/>
        <scheme val="minor"/>
      </rPr>
      <t>March Town</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</si>
  <si>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Jurisdiction with April Uniform Election Day Special Election: </t>
    </r>
    <r>
      <rPr>
        <sz val="12"/>
        <rFont val="Calibri"/>
        <family val="2"/>
        <scheme val="minor"/>
      </rPr>
      <t xml:space="preserve">Last day county, municipality or school district to certify to OSS that the electronic rosters (e-pollbooks) being used at </t>
    </r>
    <r>
      <rPr>
        <b/>
        <i/>
        <u/>
        <sz val="12"/>
        <rFont val="Calibri"/>
        <family val="2"/>
        <scheme val="minor"/>
      </rPr>
      <t>April Uniform Election Date</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</si>
  <si>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Jurisdiction with May Uniform Election Day Special Election: </t>
    </r>
    <r>
      <rPr>
        <sz val="12"/>
        <rFont val="Calibri"/>
        <family val="2"/>
        <scheme val="minor"/>
      </rPr>
      <t xml:space="preserve">Last day to notify OSS of a county, municipal or school district use of electronic rosters (e-pollbooks) for the first time in the </t>
    </r>
    <r>
      <rPr>
        <b/>
        <i/>
        <u/>
        <sz val="12"/>
        <rFont val="Calibri"/>
        <family val="2"/>
        <scheme val="minor"/>
      </rPr>
      <t>May Uniform Election Date</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</si>
  <si>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Martin Luther King Jr. Day Holiday: </t>
    </r>
    <r>
      <rPr>
        <sz val="12"/>
        <rFont val="Calibri"/>
        <family val="2"/>
        <scheme val="minor"/>
      </rPr>
      <t xml:space="preserve">No public business shall be transacted, except in cases of necessity. </t>
    </r>
    <r>
      <rPr>
        <i/>
        <sz val="12"/>
        <rFont val="Calibri"/>
        <family val="2"/>
        <scheme val="minor"/>
      </rPr>
      <t>M.S. 645.44, subd. 5</t>
    </r>
  </si>
  <si>
    <r>
      <t xml:space="preserve">Jurisdiction with April Uniform Election Day Special Election: </t>
    </r>
    <r>
      <rPr>
        <sz val="12"/>
        <rFont val="Calibri"/>
        <family val="2"/>
        <scheme val="minor"/>
      </rPr>
      <t xml:space="preserve">Last day to notify OSS of a county, municipality or school district use of electronic rosters (e-pollbooks) for the first time in the </t>
    </r>
    <r>
      <rPr>
        <b/>
        <i/>
        <u/>
        <sz val="12"/>
        <rFont val="Calibri"/>
        <family val="2"/>
        <scheme val="minor"/>
      </rPr>
      <t>April Uniform Election Date</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</si>
  <si>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OSS: </t>
    </r>
    <r>
      <rPr>
        <sz val="12"/>
        <rFont val="Calibri"/>
        <family val="2"/>
        <scheme val="minor"/>
      </rPr>
      <t xml:space="preserve">Last day to notify OSS of a town use of electronic rosters (e-pollbooks) for the first time in the </t>
    </r>
    <r>
      <rPr>
        <b/>
        <i/>
        <u/>
        <sz val="12"/>
        <rFont val="Calibri"/>
        <family val="2"/>
        <scheme val="minor"/>
      </rPr>
      <t>March Town</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</si>
  <si>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County: </t>
    </r>
    <r>
      <rPr>
        <sz val="12"/>
        <rFont val="Calibri"/>
        <family val="2"/>
        <scheme val="minor"/>
      </rPr>
      <t xml:space="preserve">Last day to notify OSS of a town use of electronic rosters (e-pollbooks) for the first time in the </t>
    </r>
    <r>
      <rPr>
        <b/>
        <i/>
        <u/>
        <sz val="12"/>
        <rFont val="Calibri"/>
        <family val="2"/>
        <scheme val="minor"/>
      </rPr>
      <t>March Town</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</si>
  <si>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Town with March Elections: </t>
    </r>
    <r>
      <rPr>
        <sz val="12"/>
        <rFont val="Calibri"/>
        <family val="2"/>
        <scheme val="minor"/>
      </rPr>
      <t xml:space="preserve">Last day to notify OSS of a town use of electronic rosters (e-pollbooks) for the first time in the </t>
    </r>
    <r>
      <rPr>
        <b/>
        <i/>
        <u/>
        <sz val="12"/>
        <rFont val="Calibri"/>
        <family val="2"/>
        <scheme val="minor"/>
      </rPr>
      <t>March Town</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</si>
  <si>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OSS: </t>
    </r>
    <r>
      <rPr>
        <sz val="12"/>
        <rFont val="Calibri"/>
        <family val="2"/>
        <scheme val="minor"/>
      </rPr>
      <t xml:space="preserve">Last day for municipality to certify to OSS that the electronic rosters (e-pollbooks) being used at </t>
    </r>
    <r>
      <rPr>
        <b/>
        <i/>
        <u/>
        <sz val="12"/>
        <rFont val="Calibri"/>
        <family val="2"/>
        <scheme val="minor"/>
      </rPr>
      <t>State Primary</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</si>
  <si>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County: </t>
    </r>
    <r>
      <rPr>
        <sz val="12"/>
        <rFont val="Calibri"/>
        <family val="2"/>
        <scheme val="minor"/>
      </rPr>
      <t xml:space="preserve">Last day for municipality to certify to OSS that the electronic rosters (e-pollbooks) being used at </t>
    </r>
    <r>
      <rPr>
        <b/>
        <i/>
        <u/>
        <sz val="12"/>
        <rFont val="Calibri"/>
        <family val="2"/>
        <scheme val="minor"/>
      </rPr>
      <t>State Primary</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</si>
  <si>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City with a Primary: </t>
    </r>
    <r>
      <rPr>
        <sz val="12"/>
        <rFont val="Calibri"/>
        <family val="2"/>
        <scheme val="minor"/>
      </rPr>
      <t xml:space="preserve">Last day for municipality to certify to OSS that the electronic rosters (e-pollbooks) being used at </t>
    </r>
    <r>
      <rPr>
        <b/>
        <i/>
        <u/>
        <sz val="12"/>
        <rFont val="Calibri"/>
        <family val="2"/>
        <scheme val="minor"/>
      </rPr>
      <t>State Primary</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</si>
  <si>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City without a Primary: </t>
    </r>
    <r>
      <rPr>
        <sz val="12"/>
        <rFont val="Calibri"/>
        <family val="2"/>
        <scheme val="minor"/>
      </rPr>
      <t xml:space="preserve">Last day for municipality to certify to OSS that the electronic rosters (e-pollbooks) being used at </t>
    </r>
    <r>
      <rPr>
        <b/>
        <i/>
        <u/>
        <sz val="12"/>
        <rFont val="Calibri"/>
        <family val="2"/>
        <scheme val="minor"/>
      </rPr>
      <t>State Primary</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</si>
  <si>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Town with March Elections: </t>
    </r>
    <r>
      <rPr>
        <sz val="12"/>
        <rFont val="Calibri"/>
        <family val="2"/>
        <scheme val="minor"/>
      </rPr>
      <t xml:space="preserve">Last day for municipality to certify to OSS that the electronic rosters (e-pollbooks) being used at </t>
    </r>
    <r>
      <rPr>
        <b/>
        <i/>
        <u/>
        <sz val="12"/>
        <rFont val="Calibri"/>
        <family val="2"/>
        <scheme val="minor"/>
      </rPr>
      <t>State Primary</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</si>
  <si>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Town with November Elections: </t>
    </r>
    <r>
      <rPr>
        <sz val="12"/>
        <rFont val="Calibri"/>
        <family val="2"/>
        <scheme val="minor"/>
      </rPr>
      <t xml:space="preserve">Last day for municipality to certify to OSS that the electronic rosters (e-pollbooks) being used at </t>
    </r>
    <r>
      <rPr>
        <b/>
        <i/>
        <u/>
        <sz val="12"/>
        <rFont val="Calibri"/>
        <family val="2"/>
        <scheme val="minor"/>
      </rPr>
      <t>State Primary</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</si>
  <si>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County: </t>
    </r>
    <r>
      <rPr>
        <sz val="12"/>
        <rFont val="Calibri"/>
        <family val="2"/>
        <scheme val="minor"/>
      </rPr>
      <t xml:space="preserve">Last day for town to certify to OSS that the electronic rosters (e-pollbooks) being used at </t>
    </r>
    <r>
      <rPr>
        <b/>
        <i/>
        <u/>
        <sz val="12"/>
        <rFont val="Calibri"/>
        <family val="2"/>
        <scheme val="minor"/>
      </rPr>
      <t>March Town</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</si>
  <si>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OSS: </t>
    </r>
    <r>
      <rPr>
        <sz val="12"/>
        <rFont val="Calibri"/>
        <family val="2"/>
        <scheme val="minor"/>
      </rPr>
      <t xml:space="preserve">Last day for town to certify to OSS that the electronic rosters (e-pollbooks) being used at </t>
    </r>
    <r>
      <rPr>
        <b/>
        <i/>
        <u/>
        <sz val="12"/>
        <rFont val="Calibri"/>
        <family val="2"/>
        <scheme val="minor"/>
      </rPr>
      <t>March Town</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</si>
  <si>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Town with March Elections: </t>
    </r>
    <r>
      <rPr>
        <sz val="12"/>
        <rFont val="Calibri"/>
        <family val="2"/>
        <scheme val="minor"/>
      </rPr>
      <t xml:space="preserve">Last day for town to certify to OSS that the electronic rosters (e-pollbooks) being used at </t>
    </r>
    <r>
      <rPr>
        <b/>
        <i/>
        <u/>
        <sz val="12"/>
        <rFont val="Calibri"/>
        <family val="2"/>
        <scheme val="minor"/>
      </rPr>
      <t>March Town</t>
    </r>
    <r>
      <rPr>
        <sz val="12"/>
        <rFont val="Calibri"/>
        <family val="2"/>
        <scheme val="minor"/>
      </rPr>
      <t xml:space="preserve"> election </t>
    </r>
    <r>
      <rPr>
        <b/>
        <i/>
        <u/>
        <sz val="12"/>
        <rFont val="Calibri"/>
        <family val="2"/>
        <scheme val="minor"/>
      </rPr>
      <t>meet</t>
    </r>
    <r>
      <rPr>
        <i/>
        <u/>
        <sz val="12"/>
        <rFont val="Calibri"/>
        <family val="2"/>
        <scheme val="minor"/>
      </rPr>
      <t xml:space="preserve">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 </t>
    </r>
    <r>
      <rPr>
        <i/>
        <sz val="12"/>
        <rFont val="Calibri"/>
        <family val="2"/>
        <scheme val="minor"/>
      </rPr>
      <t>M.S. 201.225, subd. 6(b)</t>
    </r>
  </si>
  <si>
    <r>
      <t xml:space="preserve">OSS: </t>
    </r>
    <r>
      <rPr>
        <sz val="12"/>
        <rFont val="Calibri"/>
        <family val="2"/>
        <scheme val="minor"/>
      </rPr>
      <t xml:space="preserve">Last day to notify OSS of a town's use of electronic rosters (e-pollbooks) for the first time in the </t>
    </r>
    <r>
      <rPr>
        <b/>
        <i/>
        <u/>
        <sz val="12"/>
        <rFont val="Calibri"/>
        <family val="2"/>
        <scheme val="minor"/>
      </rPr>
      <t>March Town</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</si>
  <si>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County: </t>
    </r>
    <r>
      <rPr>
        <sz val="12"/>
        <rFont val="Calibri"/>
        <family val="2"/>
        <scheme val="minor"/>
      </rPr>
      <t xml:space="preserve">Last day to notify OSS of a town's use of electronic rosters (e-pollbooks) for the first time in the </t>
    </r>
    <r>
      <rPr>
        <b/>
        <i/>
        <u/>
        <sz val="12"/>
        <rFont val="Calibri"/>
        <family val="2"/>
        <scheme val="minor"/>
      </rPr>
      <t>March Town</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</si>
  <si>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r>
      <t xml:space="preserve">Town with March Elections: </t>
    </r>
    <r>
      <rPr>
        <sz val="12"/>
        <rFont val="Calibri"/>
        <family val="2"/>
        <scheme val="minor"/>
      </rPr>
      <t xml:space="preserve">Last day to notify OSS of a town's use of electronic rosters (e-pollbooks) for the first time in the </t>
    </r>
    <r>
      <rPr>
        <b/>
        <i/>
        <u/>
        <sz val="12"/>
        <rFont val="Calibri"/>
        <family val="2"/>
        <scheme val="minor"/>
      </rPr>
      <t>March Town</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 </t>
    </r>
    <r>
      <rPr>
        <i/>
        <sz val="12"/>
        <rFont val="Calibri"/>
        <family val="2"/>
        <scheme val="minor"/>
      </rPr>
      <t>M.S. 201.225, subd. 6(a)</t>
    </r>
  </si>
  <si>
    <t>204B.33(a)</t>
  </si>
  <si>
    <r>
      <t xml:space="preserve">OSS: </t>
    </r>
    <r>
      <rPr>
        <sz val="12"/>
        <rFont val="Calibri"/>
        <family val="2"/>
        <scheme val="minor"/>
      </rPr>
      <t xml:space="preserve">OSS shall send notice of filing to counties. This shall indicate the offices (federal, state, judicial) for which candidates need to file with the OSS (or county of residence for state offices) along with the time and place of filing. Counties promptly post notice in their offices - at least 16 weeks before the </t>
    </r>
    <r>
      <rPr>
        <b/>
        <i/>
        <u/>
        <sz val="12"/>
        <rFont val="Calibri"/>
        <family val="2"/>
        <scheme val="minor"/>
      </rPr>
      <t>State Primary</t>
    </r>
    <r>
      <rPr>
        <sz val="12"/>
        <rFont val="Calibri"/>
        <family val="2"/>
        <scheme val="minor"/>
      </rPr>
      <t xml:space="preserve">. </t>
    </r>
    <r>
      <rPr>
        <i/>
        <sz val="12"/>
        <rFont val="Calibri"/>
        <family val="2"/>
        <scheme val="minor"/>
      </rPr>
      <t>M.S. 204B.33(a)</t>
    </r>
  </si>
  <si>
    <r>
      <t xml:space="preserve">Campaign Finance: </t>
    </r>
    <r>
      <rPr>
        <sz val="12"/>
        <rFont val="Calibri"/>
        <family val="2"/>
        <scheme val="minor"/>
      </rPr>
      <t xml:space="preserve">OSS shall send notice of filing to counties. This shall indicate the offices (federal, state, judicial) for which candidates need to file with the OSS (or county of residence for state offices) along with the time and place of filing. Counties promptly post notice in their offices - at least 16 weeks before the </t>
    </r>
    <r>
      <rPr>
        <b/>
        <i/>
        <u/>
        <sz val="12"/>
        <rFont val="Calibri"/>
        <family val="2"/>
        <scheme val="minor"/>
      </rPr>
      <t>State Primary</t>
    </r>
    <r>
      <rPr>
        <sz val="12"/>
        <rFont val="Calibri"/>
        <family val="2"/>
        <scheme val="minor"/>
      </rPr>
      <t xml:space="preserve">. </t>
    </r>
    <r>
      <rPr>
        <i/>
        <sz val="12"/>
        <rFont val="Calibri"/>
        <family val="2"/>
        <scheme val="minor"/>
      </rPr>
      <t>M.S. 204B.33(a)</t>
    </r>
  </si>
  <si>
    <r>
      <t xml:space="preserve">Political Parties: </t>
    </r>
    <r>
      <rPr>
        <sz val="12"/>
        <rFont val="Calibri"/>
        <family val="2"/>
        <scheme val="minor"/>
      </rPr>
      <t xml:space="preserve">OSS shall send notice of filing to counties. This shall indicate the offices (federal, state, judicial) for which candidates need to file with the OSS (or county of residence for state offices) along with the time and place of filing. Counties promptly post notice in their offices - at least 16 weeks before the </t>
    </r>
    <r>
      <rPr>
        <b/>
        <i/>
        <u/>
        <sz val="12"/>
        <rFont val="Calibri"/>
        <family val="2"/>
        <scheme val="minor"/>
      </rPr>
      <t>State Primary</t>
    </r>
    <r>
      <rPr>
        <sz val="12"/>
        <rFont val="Calibri"/>
        <family val="2"/>
        <scheme val="minor"/>
      </rPr>
      <t xml:space="preserve">. </t>
    </r>
    <r>
      <rPr>
        <i/>
        <sz val="12"/>
        <rFont val="Calibri"/>
        <family val="2"/>
        <scheme val="minor"/>
      </rPr>
      <t>M.S. 204B.33(a)</t>
    </r>
  </si>
  <si>
    <r>
      <t xml:space="preserve">County: </t>
    </r>
    <r>
      <rPr>
        <sz val="12"/>
        <rFont val="Calibri"/>
        <family val="2"/>
        <scheme val="minor"/>
      </rPr>
      <t xml:space="preserve">OSS shall send notice of filing to counties. This shall indicate the offices (federal, state, judicial) for which candidates need to file with the OSS (or county of residence for state offices) along with the time and place of filing. Counties promptly post notice in their offices - at least 16 weeks before the </t>
    </r>
    <r>
      <rPr>
        <b/>
        <i/>
        <u/>
        <sz val="12"/>
        <rFont val="Calibri"/>
        <family val="2"/>
        <scheme val="minor"/>
      </rPr>
      <t>State Primary</t>
    </r>
    <r>
      <rPr>
        <sz val="12"/>
        <rFont val="Calibri"/>
        <family val="2"/>
        <scheme val="minor"/>
      </rPr>
      <t xml:space="preserve">. </t>
    </r>
    <r>
      <rPr>
        <i/>
        <sz val="12"/>
        <rFont val="Calibri"/>
        <family val="2"/>
        <scheme val="minor"/>
      </rPr>
      <t>M.S. 204B.33(a)</t>
    </r>
  </si>
  <si>
    <r>
      <t xml:space="preserve">OSS: </t>
    </r>
    <r>
      <rPr>
        <sz val="12"/>
        <rFont val="Calibri"/>
        <family val="2"/>
        <scheme val="minor"/>
      </rPr>
      <t xml:space="preserve">Counties notify municipal clerks of federal, state, judicial </t>
    </r>
    <r>
      <rPr>
        <u/>
        <sz val="12"/>
        <rFont val="Calibri"/>
        <family val="2"/>
        <scheme val="minor"/>
      </rPr>
      <t>&amp; county</t>
    </r>
    <r>
      <rPr>
        <sz val="12"/>
        <rFont val="Calibri"/>
        <family val="2"/>
        <scheme val="minor"/>
      </rPr>
      <t xml:space="preserve"> offices to be voted at the </t>
    </r>
    <r>
      <rPr>
        <b/>
        <i/>
        <u/>
        <sz val="12"/>
        <rFont val="Calibri"/>
        <family val="2"/>
        <scheme val="minor"/>
      </rPr>
      <t>State General</t>
    </r>
    <r>
      <rPr>
        <sz val="12"/>
        <rFont val="Calibri"/>
        <family val="2"/>
        <scheme val="minor"/>
      </rPr>
      <t xml:space="preserve"> election. Notification includes times &amp; places for filing for federal, state &amp; county offices. Municipal clerks promptly post a copy of the notice - within 10 days of OSS notification. </t>
    </r>
    <r>
      <rPr>
        <i/>
        <sz val="12"/>
        <rFont val="Calibri"/>
        <family val="2"/>
        <scheme val="minor"/>
      </rPr>
      <t>M.S. 204B.33(a)</t>
    </r>
  </si>
  <si>
    <r>
      <t xml:space="preserve">Campaign Finance: </t>
    </r>
    <r>
      <rPr>
        <sz val="12"/>
        <rFont val="Calibri"/>
        <family val="2"/>
        <scheme val="minor"/>
      </rPr>
      <t xml:space="preserve">Counties notify municipal clerks of federal, state, judicial </t>
    </r>
    <r>
      <rPr>
        <u/>
        <sz val="12"/>
        <rFont val="Calibri"/>
        <family val="2"/>
        <scheme val="minor"/>
      </rPr>
      <t>&amp; county</t>
    </r>
    <r>
      <rPr>
        <sz val="12"/>
        <rFont val="Calibri"/>
        <family val="2"/>
        <scheme val="minor"/>
      </rPr>
      <t xml:space="preserve"> offices to be voted at the </t>
    </r>
    <r>
      <rPr>
        <b/>
        <i/>
        <u/>
        <sz val="12"/>
        <rFont val="Calibri"/>
        <family val="2"/>
        <scheme val="minor"/>
      </rPr>
      <t>State General</t>
    </r>
    <r>
      <rPr>
        <sz val="12"/>
        <rFont val="Calibri"/>
        <family val="2"/>
        <scheme val="minor"/>
      </rPr>
      <t xml:space="preserve"> election. Notification includes times &amp; places for filing for federal, state &amp; county offices. Municipal clerks promptly post a copy of the notice - within 10 days of OSS notification. </t>
    </r>
    <r>
      <rPr>
        <i/>
        <sz val="12"/>
        <rFont val="Calibri"/>
        <family val="2"/>
        <scheme val="minor"/>
      </rPr>
      <t>M.S. 204B.33(a)</t>
    </r>
  </si>
  <si>
    <r>
      <t xml:space="preserve">Political Parties: </t>
    </r>
    <r>
      <rPr>
        <sz val="12"/>
        <rFont val="Calibri"/>
        <family val="2"/>
        <scheme val="minor"/>
      </rPr>
      <t xml:space="preserve">Counties notify municipal clerks of federal, state, judicial </t>
    </r>
    <r>
      <rPr>
        <u/>
        <sz val="12"/>
        <rFont val="Calibri"/>
        <family val="2"/>
        <scheme val="minor"/>
      </rPr>
      <t>&amp; county</t>
    </r>
    <r>
      <rPr>
        <sz val="12"/>
        <rFont val="Calibri"/>
        <family val="2"/>
        <scheme val="minor"/>
      </rPr>
      <t xml:space="preserve"> offices to be voted at the </t>
    </r>
    <r>
      <rPr>
        <b/>
        <i/>
        <u/>
        <sz val="12"/>
        <rFont val="Calibri"/>
        <family val="2"/>
        <scheme val="minor"/>
      </rPr>
      <t>State General</t>
    </r>
    <r>
      <rPr>
        <sz val="12"/>
        <rFont val="Calibri"/>
        <family val="2"/>
        <scheme val="minor"/>
      </rPr>
      <t xml:space="preserve"> election. Notification includes times &amp; places for filing for federal, state &amp; county offices. Municipal clerks promptly post a copy of the notice - within 10 days of OSS notification. </t>
    </r>
    <r>
      <rPr>
        <i/>
        <sz val="12"/>
        <rFont val="Calibri"/>
        <family val="2"/>
        <scheme val="minor"/>
      </rPr>
      <t>M.S. 204B.33(a)</t>
    </r>
  </si>
  <si>
    <r>
      <t xml:space="preserve">County: </t>
    </r>
    <r>
      <rPr>
        <sz val="12"/>
        <rFont val="Calibri"/>
        <family val="2"/>
        <scheme val="minor"/>
      </rPr>
      <t xml:space="preserve">Counties notify municipal clerks of federal, state, judicial </t>
    </r>
    <r>
      <rPr>
        <u/>
        <sz val="12"/>
        <rFont val="Calibri"/>
        <family val="2"/>
        <scheme val="minor"/>
      </rPr>
      <t>&amp; county</t>
    </r>
    <r>
      <rPr>
        <sz val="12"/>
        <rFont val="Calibri"/>
        <family val="2"/>
        <scheme val="minor"/>
      </rPr>
      <t xml:space="preserve"> offices to be voted at the </t>
    </r>
    <r>
      <rPr>
        <b/>
        <i/>
        <u/>
        <sz val="12"/>
        <rFont val="Calibri"/>
        <family val="2"/>
        <scheme val="minor"/>
      </rPr>
      <t>State General</t>
    </r>
    <r>
      <rPr>
        <sz val="12"/>
        <rFont val="Calibri"/>
        <family val="2"/>
        <scheme val="minor"/>
      </rPr>
      <t xml:space="preserve"> election. Notification includes times &amp; places for filing for federal, state &amp; county offices. Municipal clerks promptly post a copy of the notice - within 10 days of OSS notification. </t>
    </r>
    <r>
      <rPr>
        <i/>
        <sz val="12"/>
        <rFont val="Calibri"/>
        <family val="2"/>
        <scheme val="minor"/>
      </rPr>
      <t>M.S. 204B.33(a)</t>
    </r>
  </si>
  <si>
    <r>
      <t xml:space="preserve">City with a Primary: </t>
    </r>
    <r>
      <rPr>
        <sz val="12"/>
        <rFont val="Calibri"/>
        <family val="2"/>
        <scheme val="minor"/>
      </rPr>
      <t xml:space="preserve">Counties notify municipal clerks of federal, state, judicial </t>
    </r>
    <r>
      <rPr>
        <u/>
        <sz val="12"/>
        <rFont val="Calibri"/>
        <family val="2"/>
        <scheme val="minor"/>
      </rPr>
      <t>&amp; county</t>
    </r>
    <r>
      <rPr>
        <sz val="12"/>
        <rFont val="Calibri"/>
        <family val="2"/>
        <scheme val="minor"/>
      </rPr>
      <t xml:space="preserve"> offices to be voted at the </t>
    </r>
    <r>
      <rPr>
        <b/>
        <i/>
        <u/>
        <sz val="12"/>
        <rFont val="Calibri"/>
        <family val="2"/>
        <scheme val="minor"/>
      </rPr>
      <t>State General</t>
    </r>
    <r>
      <rPr>
        <sz val="12"/>
        <rFont val="Calibri"/>
        <family val="2"/>
        <scheme val="minor"/>
      </rPr>
      <t xml:space="preserve"> election. Notification includes times &amp; places for filing for federal, state &amp; county offices. Municipal clerks promptly post a copy of the notice - within 10 days of OSS notification. </t>
    </r>
    <r>
      <rPr>
        <i/>
        <sz val="12"/>
        <rFont val="Calibri"/>
        <family val="2"/>
        <scheme val="minor"/>
      </rPr>
      <t>M.S. 204B.33(a)</t>
    </r>
  </si>
  <si>
    <r>
      <t xml:space="preserve">City without a Primary: </t>
    </r>
    <r>
      <rPr>
        <sz val="12"/>
        <rFont val="Calibri"/>
        <family val="2"/>
        <scheme val="minor"/>
      </rPr>
      <t xml:space="preserve">Counties notify municipal clerks of federal, state, judicial </t>
    </r>
    <r>
      <rPr>
        <u/>
        <sz val="12"/>
        <rFont val="Calibri"/>
        <family val="2"/>
        <scheme val="minor"/>
      </rPr>
      <t>&amp; county</t>
    </r>
    <r>
      <rPr>
        <sz val="12"/>
        <rFont val="Calibri"/>
        <family val="2"/>
        <scheme val="minor"/>
      </rPr>
      <t xml:space="preserve"> offices to be voted at the </t>
    </r>
    <r>
      <rPr>
        <b/>
        <i/>
        <u/>
        <sz val="12"/>
        <rFont val="Calibri"/>
        <family val="2"/>
        <scheme val="minor"/>
      </rPr>
      <t>State General</t>
    </r>
    <r>
      <rPr>
        <sz val="12"/>
        <rFont val="Calibri"/>
        <family val="2"/>
        <scheme val="minor"/>
      </rPr>
      <t xml:space="preserve"> election. Notification includes times &amp; places for filing for federal, state &amp; county offices. Municipal clerks promptly post a copy of the notice - within 10 days of OSS notification. </t>
    </r>
    <r>
      <rPr>
        <i/>
        <sz val="12"/>
        <rFont val="Calibri"/>
        <family val="2"/>
        <scheme val="minor"/>
      </rPr>
      <t>M.S. 204B.33(a)</t>
    </r>
  </si>
  <si>
    <r>
      <t xml:space="preserve">Town with March Elections: </t>
    </r>
    <r>
      <rPr>
        <sz val="12"/>
        <rFont val="Calibri"/>
        <family val="2"/>
        <scheme val="minor"/>
      </rPr>
      <t xml:space="preserve">Counties notify municipal clerks of federal, state, judicial </t>
    </r>
    <r>
      <rPr>
        <u/>
        <sz val="12"/>
        <rFont val="Calibri"/>
        <family val="2"/>
        <scheme val="minor"/>
      </rPr>
      <t>&amp; county</t>
    </r>
    <r>
      <rPr>
        <sz val="12"/>
        <rFont val="Calibri"/>
        <family val="2"/>
        <scheme val="minor"/>
      </rPr>
      <t xml:space="preserve"> offices to be voted at the </t>
    </r>
    <r>
      <rPr>
        <b/>
        <i/>
        <u/>
        <sz val="12"/>
        <rFont val="Calibri"/>
        <family val="2"/>
        <scheme val="minor"/>
      </rPr>
      <t>State General</t>
    </r>
    <r>
      <rPr>
        <sz val="12"/>
        <rFont val="Calibri"/>
        <family val="2"/>
        <scheme val="minor"/>
      </rPr>
      <t xml:space="preserve"> election. Notification includes times &amp; places for filing for federal, state &amp; county offices. Municipal clerks promptly post a copy of the notice - within 10 days of OSS notification. </t>
    </r>
    <r>
      <rPr>
        <i/>
        <sz val="12"/>
        <rFont val="Calibri"/>
        <family val="2"/>
        <scheme val="minor"/>
      </rPr>
      <t>M.S. 204B.33(a)</t>
    </r>
  </si>
  <si>
    <r>
      <t xml:space="preserve">Town with November Elections: </t>
    </r>
    <r>
      <rPr>
        <sz val="12"/>
        <rFont val="Calibri"/>
        <family val="2"/>
        <scheme val="minor"/>
      </rPr>
      <t xml:space="preserve">Counties notify municipal clerks of federal, state, judicial </t>
    </r>
    <r>
      <rPr>
        <u/>
        <sz val="12"/>
        <rFont val="Calibri"/>
        <family val="2"/>
        <scheme val="minor"/>
      </rPr>
      <t>&amp; county</t>
    </r>
    <r>
      <rPr>
        <sz val="12"/>
        <rFont val="Calibri"/>
        <family val="2"/>
        <scheme val="minor"/>
      </rPr>
      <t xml:space="preserve"> offices to be voted at the </t>
    </r>
    <r>
      <rPr>
        <b/>
        <i/>
        <u/>
        <sz val="12"/>
        <rFont val="Calibri"/>
        <family val="2"/>
        <scheme val="minor"/>
      </rPr>
      <t>State General</t>
    </r>
    <r>
      <rPr>
        <sz val="12"/>
        <rFont val="Calibri"/>
        <family val="2"/>
        <scheme val="minor"/>
      </rPr>
      <t xml:space="preserve"> election. Notification includes times &amp; places for filing for federal, state &amp; county offices. Municipal clerks promptly post a copy of the notice - within 10 days of OSS notification. </t>
    </r>
    <r>
      <rPr>
        <i/>
        <sz val="12"/>
        <rFont val="Calibri"/>
        <family val="2"/>
        <scheme val="minor"/>
      </rPr>
      <t>M.S. 204B.33(a)</t>
    </r>
  </si>
  <si>
    <r>
      <t xml:space="preserve">OSS: </t>
    </r>
    <r>
      <rPr>
        <sz val="12"/>
        <rFont val="Calibri"/>
        <family val="2"/>
        <scheme val="minor"/>
      </rPr>
      <t xml:space="preserve">Last day for OSS to supply </t>
    </r>
    <r>
      <rPr>
        <b/>
        <i/>
        <sz val="12"/>
        <rFont val="Calibri"/>
        <family val="2"/>
        <scheme val="minor"/>
      </rPr>
      <t>example</t>
    </r>
    <r>
      <rPr>
        <sz val="12"/>
        <rFont val="Calibri"/>
        <family val="2"/>
        <scheme val="minor"/>
      </rPr>
      <t xml:space="preserve"> primary &amp; general </t>
    </r>
    <r>
      <rPr>
        <i/>
        <sz val="12"/>
        <rFont val="Calibri"/>
        <family val="2"/>
        <scheme val="minor"/>
      </rPr>
      <t>ballots</t>
    </r>
    <r>
      <rPr>
        <sz val="12"/>
        <rFont val="Calibri"/>
        <family val="2"/>
        <scheme val="minor"/>
      </rPr>
      <t xml:space="preserve"> to counties. The counties shall distribute copies of the example ballots to municipalities &amp; school districts holding their general elections that year. The official ballot must conform in </t>
    </r>
    <r>
      <rPr>
        <i/>
        <sz val="12"/>
        <rFont val="Calibri"/>
        <family val="2"/>
        <scheme val="minor"/>
      </rPr>
      <t>all</t>
    </r>
    <r>
      <rPr>
        <sz val="12"/>
        <rFont val="Calibri"/>
        <family val="2"/>
        <scheme val="minor"/>
      </rPr>
      <t xml:space="preserve"> respects to the </t>
    </r>
    <r>
      <rPr>
        <b/>
        <i/>
        <sz val="12"/>
        <rFont val="Calibri"/>
        <family val="2"/>
        <scheme val="minor"/>
      </rPr>
      <t>example</t>
    </r>
    <r>
      <rPr>
        <sz val="12"/>
        <rFont val="Calibri"/>
        <family val="2"/>
        <scheme val="minor"/>
      </rPr>
      <t xml:space="preserve"> ballot. </t>
    </r>
    <r>
      <rPr>
        <i/>
        <sz val="12"/>
        <rFont val="Calibri"/>
        <family val="2"/>
        <scheme val="minor"/>
      </rPr>
      <t>M.S. 204D.09, subd. 1</t>
    </r>
  </si>
  <si>
    <r>
      <t xml:space="preserve">Political Parties: </t>
    </r>
    <r>
      <rPr>
        <sz val="12"/>
        <rFont val="Calibri"/>
        <family val="2"/>
        <scheme val="minor"/>
      </rPr>
      <t xml:space="preserve">Last day for OSS to supply </t>
    </r>
    <r>
      <rPr>
        <b/>
        <i/>
        <sz val="12"/>
        <rFont val="Calibri"/>
        <family val="2"/>
        <scheme val="minor"/>
      </rPr>
      <t>example</t>
    </r>
    <r>
      <rPr>
        <sz val="12"/>
        <rFont val="Calibri"/>
        <family val="2"/>
        <scheme val="minor"/>
      </rPr>
      <t xml:space="preserve"> primary &amp; general </t>
    </r>
    <r>
      <rPr>
        <i/>
        <sz val="12"/>
        <rFont val="Calibri"/>
        <family val="2"/>
        <scheme val="minor"/>
      </rPr>
      <t>ballots</t>
    </r>
    <r>
      <rPr>
        <sz val="12"/>
        <rFont val="Calibri"/>
        <family val="2"/>
        <scheme val="minor"/>
      </rPr>
      <t xml:space="preserve"> to counties. The counties shall distribute copies of the example ballots to municipalities &amp; school districts holding their general elections that year. The official ballot must conform in </t>
    </r>
    <r>
      <rPr>
        <i/>
        <sz val="12"/>
        <rFont val="Calibri"/>
        <family val="2"/>
        <scheme val="minor"/>
      </rPr>
      <t>all</t>
    </r>
    <r>
      <rPr>
        <sz val="12"/>
        <rFont val="Calibri"/>
        <family val="2"/>
        <scheme val="minor"/>
      </rPr>
      <t xml:space="preserve"> respects to the </t>
    </r>
    <r>
      <rPr>
        <b/>
        <i/>
        <sz val="12"/>
        <rFont val="Calibri"/>
        <family val="2"/>
        <scheme val="minor"/>
      </rPr>
      <t>example</t>
    </r>
    <r>
      <rPr>
        <sz val="12"/>
        <rFont val="Calibri"/>
        <family val="2"/>
        <scheme val="minor"/>
      </rPr>
      <t xml:space="preserve"> ballot. </t>
    </r>
    <r>
      <rPr>
        <i/>
        <sz val="12"/>
        <rFont val="Calibri"/>
        <family val="2"/>
        <scheme val="minor"/>
      </rPr>
      <t>M.S. 204D.09, subd. 1</t>
    </r>
  </si>
  <si>
    <r>
      <t xml:space="preserve">County: </t>
    </r>
    <r>
      <rPr>
        <sz val="12"/>
        <rFont val="Calibri"/>
        <family val="2"/>
        <scheme val="minor"/>
      </rPr>
      <t xml:space="preserve">Last day for OSS to supply </t>
    </r>
    <r>
      <rPr>
        <b/>
        <i/>
        <sz val="12"/>
        <rFont val="Calibri"/>
        <family val="2"/>
        <scheme val="minor"/>
      </rPr>
      <t>example</t>
    </r>
    <r>
      <rPr>
        <sz val="12"/>
        <rFont val="Calibri"/>
        <family val="2"/>
        <scheme val="minor"/>
      </rPr>
      <t xml:space="preserve"> primary &amp; general </t>
    </r>
    <r>
      <rPr>
        <i/>
        <sz val="12"/>
        <rFont val="Calibri"/>
        <family val="2"/>
        <scheme val="minor"/>
      </rPr>
      <t>ballots</t>
    </r>
    <r>
      <rPr>
        <sz val="12"/>
        <rFont val="Calibri"/>
        <family val="2"/>
        <scheme val="minor"/>
      </rPr>
      <t xml:space="preserve"> to counties. The counties shall distribute copies of the example ballots to municipalities &amp; school districts holding their general elections that year. The official ballot must conform in </t>
    </r>
    <r>
      <rPr>
        <i/>
        <sz val="12"/>
        <rFont val="Calibri"/>
        <family val="2"/>
        <scheme val="minor"/>
      </rPr>
      <t>all</t>
    </r>
    <r>
      <rPr>
        <sz val="12"/>
        <rFont val="Calibri"/>
        <family val="2"/>
        <scheme val="minor"/>
      </rPr>
      <t xml:space="preserve"> respects to the </t>
    </r>
    <r>
      <rPr>
        <b/>
        <i/>
        <sz val="12"/>
        <rFont val="Calibri"/>
        <family val="2"/>
        <scheme val="minor"/>
      </rPr>
      <t>example</t>
    </r>
    <r>
      <rPr>
        <sz val="12"/>
        <rFont val="Calibri"/>
        <family val="2"/>
        <scheme val="minor"/>
      </rPr>
      <t xml:space="preserve"> ballot. </t>
    </r>
    <r>
      <rPr>
        <i/>
        <sz val="12"/>
        <rFont val="Calibri"/>
        <family val="2"/>
        <scheme val="minor"/>
      </rPr>
      <t>M.S. 204D.09, subd. 1</t>
    </r>
  </si>
  <si>
    <r>
      <t xml:space="preserve">City with a Primary: </t>
    </r>
    <r>
      <rPr>
        <sz val="12"/>
        <rFont val="Calibri"/>
        <family val="2"/>
        <scheme val="minor"/>
      </rPr>
      <t xml:space="preserve">Last day for OSS to supply </t>
    </r>
    <r>
      <rPr>
        <b/>
        <i/>
        <sz val="12"/>
        <rFont val="Calibri"/>
        <family val="2"/>
        <scheme val="minor"/>
      </rPr>
      <t>example</t>
    </r>
    <r>
      <rPr>
        <sz val="12"/>
        <rFont val="Calibri"/>
        <family val="2"/>
        <scheme val="minor"/>
      </rPr>
      <t xml:space="preserve"> primary &amp; general </t>
    </r>
    <r>
      <rPr>
        <i/>
        <sz val="12"/>
        <rFont val="Calibri"/>
        <family val="2"/>
        <scheme val="minor"/>
      </rPr>
      <t>ballots</t>
    </r>
    <r>
      <rPr>
        <sz val="12"/>
        <rFont val="Calibri"/>
        <family val="2"/>
        <scheme val="minor"/>
      </rPr>
      <t xml:space="preserve"> to counties. The counties shall distribute copies of the example ballots to municipalities &amp; school districts holding their general elections that year. The official ballot must conform in </t>
    </r>
    <r>
      <rPr>
        <i/>
        <sz val="12"/>
        <rFont val="Calibri"/>
        <family val="2"/>
        <scheme val="minor"/>
      </rPr>
      <t>all</t>
    </r>
    <r>
      <rPr>
        <sz val="12"/>
        <rFont val="Calibri"/>
        <family val="2"/>
        <scheme val="minor"/>
      </rPr>
      <t xml:space="preserve"> respects to the </t>
    </r>
    <r>
      <rPr>
        <b/>
        <i/>
        <sz val="12"/>
        <rFont val="Calibri"/>
        <family val="2"/>
        <scheme val="minor"/>
      </rPr>
      <t>example</t>
    </r>
    <r>
      <rPr>
        <sz val="12"/>
        <rFont val="Calibri"/>
        <family val="2"/>
        <scheme val="minor"/>
      </rPr>
      <t xml:space="preserve"> ballot. </t>
    </r>
    <r>
      <rPr>
        <i/>
        <sz val="12"/>
        <rFont val="Calibri"/>
        <family val="2"/>
        <scheme val="minor"/>
      </rPr>
      <t>M.S. 204D.09, subd. 1</t>
    </r>
  </si>
  <si>
    <r>
      <t xml:space="preserve">City without a Primary: </t>
    </r>
    <r>
      <rPr>
        <sz val="12"/>
        <rFont val="Calibri"/>
        <family val="2"/>
        <scheme val="minor"/>
      </rPr>
      <t xml:space="preserve">Last day for OSS to supply </t>
    </r>
    <r>
      <rPr>
        <b/>
        <i/>
        <sz val="12"/>
        <rFont val="Calibri"/>
        <family val="2"/>
        <scheme val="minor"/>
      </rPr>
      <t>example</t>
    </r>
    <r>
      <rPr>
        <sz val="12"/>
        <rFont val="Calibri"/>
        <family val="2"/>
        <scheme val="minor"/>
      </rPr>
      <t xml:space="preserve"> primary &amp; general </t>
    </r>
    <r>
      <rPr>
        <i/>
        <sz val="12"/>
        <rFont val="Calibri"/>
        <family val="2"/>
        <scheme val="minor"/>
      </rPr>
      <t>ballots</t>
    </r>
    <r>
      <rPr>
        <sz val="12"/>
        <rFont val="Calibri"/>
        <family val="2"/>
        <scheme val="minor"/>
      </rPr>
      <t xml:space="preserve"> to counties. The counties shall distribute copies of the example ballots to municipalities &amp; school districts holding their general elections that year. The official ballot must conform in </t>
    </r>
    <r>
      <rPr>
        <i/>
        <sz val="12"/>
        <rFont val="Calibri"/>
        <family val="2"/>
        <scheme val="minor"/>
      </rPr>
      <t>all</t>
    </r>
    <r>
      <rPr>
        <sz val="12"/>
        <rFont val="Calibri"/>
        <family val="2"/>
        <scheme val="minor"/>
      </rPr>
      <t xml:space="preserve"> respects to the </t>
    </r>
    <r>
      <rPr>
        <b/>
        <i/>
        <sz val="12"/>
        <rFont val="Calibri"/>
        <family val="2"/>
        <scheme val="minor"/>
      </rPr>
      <t>example</t>
    </r>
    <r>
      <rPr>
        <sz val="12"/>
        <rFont val="Calibri"/>
        <family val="2"/>
        <scheme val="minor"/>
      </rPr>
      <t xml:space="preserve"> ballot. </t>
    </r>
    <r>
      <rPr>
        <i/>
        <sz val="12"/>
        <rFont val="Calibri"/>
        <family val="2"/>
        <scheme val="minor"/>
      </rPr>
      <t>M.S. 204D.09, subd. 1</t>
    </r>
  </si>
  <si>
    <r>
      <t xml:space="preserve">Town with March Elections: </t>
    </r>
    <r>
      <rPr>
        <sz val="12"/>
        <rFont val="Calibri"/>
        <family val="2"/>
        <scheme val="minor"/>
      </rPr>
      <t xml:space="preserve">Last day for OSS to supply </t>
    </r>
    <r>
      <rPr>
        <b/>
        <i/>
        <sz val="12"/>
        <rFont val="Calibri"/>
        <family val="2"/>
        <scheme val="minor"/>
      </rPr>
      <t>example</t>
    </r>
    <r>
      <rPr>
        <sz val="12"/>
        <rFont val="Calibri"/>
        <family val="2"/>
        <scheme val="minor"/>
      </rPr>
      <t xml:space="preserve"> primary &amp; general </t>
    </r>
    <r>
      <rPr>
        <i/>
        <sz val="12"/>
        <rFont val="Calibri"/>
        <family val="2"/>
        <scheme val="minor"/>
      </rPr>
      <t>ballots</t>
    </r>
    <r>
      <rPr>
        <sz val="12"/>
        <rFont val="Calibri"/>
        <family val="2"/>
        <scheme val="minor"/>
      </rPr>
      <t xml:space="preserve"> to counties. The counties shall distribute copies of the example ballots to municipalities &amp; school districts holding their general elections that year. The official ballot must conform in </t>
    </r>
    <r>
      <rPr>
        <i/>
        <sz val="12"/>
        <rFont val="Calibri"/>
        <family val="2"/>
        <scheme val="minor"/>
      </rPr>
      <t>all</t>
    </r>
    <r>
      <rPr>
        <sz val="12"/>
        <rFont val="Calibri"/>
        <family val="2"/>
        <scheme val="minor"/>
      </rPr>
      <t xml:space="preserve"> respects to the </t>
    </r>
    <r>
      <rPr>
        <b/>
        <i/>
        <sz val="12"/>
        <rFont val="Calibri"/>
        <family val="2"/>
        <scheme val="minor"/>
      </rPr>
      <t>example</t>
    </r>
    <r>
      <rPr>
        <sz val="12"/>
        <rFont val="Calibri"/>
        <family val="2"/>
        <scheme val="minor"/>
      </rPr>
      <t xml:space="preserve"> ballot. </t>
    </r>
    <r>
      <rPr>
        <i/>
        <sz val="12"/>
        <rFont val="Calibri"/>
        <family val="2"/>
        <scheme val="minor"/>
      </rPr>
      <t>M.S. 204D.09, subd. 1</t>
    </r>
  </si>
  <si>
    <r>
      <t xml:space="preserve">Town with November Elections: </t>
    </r>
    <r>
      <rPr>
        <sz val="12"/>
        <rFont val="Calibri"/>
        <family val="2"/>
        <scheme val="minor"/>
      </rPr>
      <t xml:space="preserve">Last day for OSS to supply </t>
    </r>
    <r>
      <rPr>
        <b/>
        <i/>
        <sz val="12"/>
        <rFont val="Calibri"/>
        <family val="2"/>
        <scheme val="minor"/>
      </rPr>
      <t>example</t>
    </r>
    <r>
      <rPr>
        <sz val="12"/>
        <rFont val="Calibri"/>
        <family val="2"/>
        <scheme val="minor"/>
      </rPr>
      <t xml:space="preserve"> primary &amp; general </t>
    </r>
    <r>
      <rPr>
        <i/>
        <sz val="12"/>
        <rFont val="Calibri"/>
        <family val="2"/>
        <scheme val="minor"/>
      </rPr>
      <t>ballots</t>
    </r>
    <r>
      <rPr>
        <sz val="12"/>
        <rFont val="Calibri"/>
        <family val="2"/>
        <scheme val="minor"/>
      </rPr>
      <t xml:space="preserve"> to counties. The counties shall distribute copies of the example ballots to municipalities &amp; school districts holding their general elections that year. The official ballot must conform in </t>
    </r>
    <r>
      <rPr>
        <i/>
        <sz val="12"/>
        <rFont val="Calibri"/>
        <family val="2"/>
        <scheme val="minor"/>
      </rPr>
      <t>all</t>
    </r>
    <r>
      <rPr>
        <sz val="12"/>
        <rFont val="Calibri"/>
        <family val="2"/>
        <scheme val="minor"/>
      </rPr>
      <t xml:space="preserve"> respects to the </t>
    </r>
    <r>
      <rPr>
        <b/>
        <i/>
        <sz val="12"/>
        <rFont val="Calibri"/>
        <family val="2"/>
        <scheme val="minor"/>
      </rPr>
      <t>example</t>
    </r>
    <r>
      <rPr>
        <sz val="12"/>
        <rFont val="Calibri"/>
        <family val="2"/>
        <scheme val="minor"/>
      </rPr>
      <t xml:space="preserve"> ballot. </t>
    </r>
    <r>
      <rPr>
        <i/>
        <sz val="12"/>
        <rFont val="Calibri"/>
        <family val="2"/>
        <scheme val="minor"/>
      </rPr>
      <t>M.S. 204D.09, subd. 1</t>
    </r>
  </si>
  <si>
    <r>
      <t xml:space="preserve">School District with a Primary: </t>
    </r>
    <r>
      <rPr>
        <sz val="12"/>
        <rFont val="Calibri"/>
        <family val="2"/>
        <scheme val="minor"/>
      </rPr>
      <t xml:space="preserve">Last day for OSS to supply </t>
    </r>
    <r>
      <rPr>
        <b/>
        <i/>
        <sz val="12"/>
        <rFont val="Calibri"/>
        <family val="2"/>
        <scheme val="minor"/>
      </rPr>
      <t>example</t>
    </r>
    <r>
      <rPr>
        <sz val="12"/>
        <rFont val="Calibri"/>
        <family val="2"/>
        <scheme val="minor"/>
      </rPr>
      <t xml:space="preserve"> primary &amp; general </t>
    </r>
    <r>
      <rPr>
        <i/>
        <sz val="12"/>
        <rFont val="Calibri"/>
        <family val="2"/>
        <scheme val="minor"/>
      </rPr>
      <t>ballots</t>
    </r>
    <r>
      <rPr>
        <sz val="12"/>
        <rFont val="Calibri"/>
        <family val="2"/>
        <scheme val="minor"/>
      </rPr>
      <t xml:space="preserve"> to counties. The counties shall distribute copies of the example ballots to municipalities &amp; school districts holding their general elections that year. The official ballot must conform in </t>
    </r>
    <r>
      <rPr>
        <i/>
        <sz val="12"/>
        <rFont val="Calibri"/>
        <family val="2"/>
        <scheme val="minor"/>
      </rPr>
      <t>all</t>
    </r>
    <r>
      <rPr>
        <sz val="12"/>
        <rFont val="Calibri"/>
        <family val="2"/>
        <scheme val="minor"/>
      </rPr>
      <t xml:space="preserve"> respects to the </t>
    </r>
    <r>
      <rPr>
        <b/>
        <i/>
        <sz val="12"/>
        <rFont val="Calibri"/>
        <family val="2"/>
        <scheme val="minor"/>
      </rPr>
      <t>example</t>
    </r>
    <r>
      <rPr>
        <sz val="12"/>
        <rFont val="Calibri"/>
        <family val="2"/>
        <scheme val="minor"/>
      </rPr>
      <t xml:space="preserve"> ballot. </t>
    </r>
    <r>
      <rPr>
        <i/>
        <sz val="12"/>
        <rFont val="Calibri"/>
        <family val="2"/>
        <scheme val="minor"/>
      </rPr>
      <t>M.S. 204D.09, subd. 1</t>
    </r>
  </si>
  <si>
    <r>
      <t xml:space="preserve">School District without a Primary: </t>
    </r>
    <r>
      <rPr>
        <sz val="12"/>
        <rFont val="Calibri"/>
        <family val="2"/>
        <scheme val="minor"/>
      </rPr>
      <t xml:space="preserve">Last day for OSS to supply </t>
    </r>
    <r>
      <rPr>
        <b/>
        <i/>
        <sz val="12"/>
        <rFont val="Calibri"/>
        <family val="2"/>
        <scheme val="minor"/>
      </rPr>
      <t>example</t>
    </r>
    <r>
      <rPr>
        <sz val="12"/>
        <rFont val="Calibri"/>
        <family val="2"/>
        <scheme val="minor"/>
      </rPr>
      <t xml:space="preserve"> primary &amp; general </t>
    </r>
    <r>
      <rPr>
        <i/>
        <sz val="12"/>
        <rFont val="Calibri"/>
        <family val="2"/>
        <scheme val="minor"/>
      </rPr>
      <t>ballots</t>
    </r>
    <r>
      <rPr>
        <sz val="12"/>
        <rFont val="Calibri"/>
        <family val="2"/>
        <scheme val="minor"/>
      </rPr>
      <t xml:space="preserve"> to counties. The counties shall distribute copies of the example ballots to municipalities &amp; school districts holding their general elections that year. The official ballot must conform in </t>
    </r>
    <r>
      <rPr>
        <i/>
        <sz val="12"/>
        <rFont val="Calibri"/>
        <family val="2"/>
        <scheme val="minor"/>
      </rPr>
      <t>all</t>
    </r>
    <r>
      <rPr>
        <sz val="12"/>
        <rFont val="Calibri"/>
        <family val="2"/>
        <scheme val="minor"/>
      </rPr>
      <t xml:space="preserve"> respects to the </t>
    </r>
    <r>
      <rPr>
        <b/>
        <i/>
        <sz val="12"/>
        <rFont val="Calibri"/>
        <family val="2"/>
        <scheme val="minor"/>
      </rPr>
      <t>example</t>
    </r>
    <r>
      <rPr>
        <sz val="12"/>
        <rFont val="Calibri"/>
        <family val="2"/>
        <scheme val="minor"/>
      </rPr>
      <t xml:space="preserve"> ballot. </t>
    </r>
    <r>
      <rPr>
        <i/>
        <sz val="12"/>
        <rFont val="Calibri"/>
        <family val="2"/>
        <scheme val="minor"/>
      </rPr>
      <t>M.S. 204D.09, subd. 1</t>
    </r>
  </si>
  <si>
    <r>
      <t xml:space="preserve">OSS: </t>
    </r>
    <r>
      <rPr>
        <sz val="12"/>
        <rFont val="Calibri"/>
        <family val="2"/>
        <scheme val="minor"/>
      </rPr>
      <t xml:space="preserve">Each major political party shall prepare &amp; give to OSS an electronic list of eligible voters to act as election judges in </t>
    </r>
    <r>
      <rPr>
        <u/>
        <sz val="12"/>
        <rFont val="Calibri"/>
        <family val="2"/>
        <scheme val="minor"/>
      </rPr>
      <t>each</t>
    </r>
    <r>
      <rPr>
        <sz val="12"/>
        <rFont val="Calibri"/>
        <family val="2"/>
        <scheme val="minor"/>
      </rPr>
      <t xml:space="preserve"> precinct.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OSS furnishes list to counties </t>
    </r>
    <r>
      <rPr>
        <i/>
        <sz val="12"/>
        <rFont val="Calibri"/>
        <family val="2"/>
        <scheme val="minor"/>
      </rPr>
      <t>by</t>
    </r>
    <r>
      <rPr>
        <sz val="12"/>
        <rFont val="Calibri"/>
        <family val="2"/>
        <scheme val="minor"/>
      </rPr>
      <t xml:space="preserve"> May 15 (report in SVRS) - </t>
    </r>
    <r>
      <rPr>
        <b/>
        <i/>
        <u/>
        <sz val="12"/>
        <rFont val="Calibri"/>
        <family val="2"/>
        <scheme val="minor"/>
      </rPr>
      <t>on</t>
    </r>
    <r>
      <rPr>
        <sz val="12"/>
        <rFont val="Calibri"/>
        <family val="2"/>
        <scheme val="minor"/>
      </rPr>
      <t xml:space="preserve"> May 1 in even years. </t>
    </r>
    <r>
      <rPr>
        <i/>
        <sz val="12"/>
        <rFont val="Calibri"/>
        <family val="2"/>
        <scheme val="minor"/>
      </rPr>
      <t>M.S. 204B.21, subd. 1</t>
    </r>
  </si>
  <si>
    <r>
      <t xml:space="preserve">Political Parties: </t>
    </r>
    <r>
      <rPr>
        <sz val="12"/>
        <rFont val="Calibri"/>
        <family val="2"/>
        <scheme val="minor"/>
      </rPr>
      <t xml:space="preserve">Each major political party shall prepare &amp; give to OSS an electronic list of eligible voters to act as election judges in </t>
    </r>
    <r>
      <rPr>
        <u/>
        <sz val="12"/>
        <rFont val="Calibri"/>
        <family val="2"/>
        <scheme val="minor"/>
      </rPr>
      <t>each</t>
    </r>
    <r>
      <rPr>
        <sz val="12"/>
        <rFont val="Calibri"/>
        <family val="2"/>
        <scheme val="minor"/>
      </rPr>
      <t xml:space="preserve"> precinct.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OSS furnishes list to counties </t>
    </r>
    <r>
      <rPr>
        <i/>
        <sz val="12"/>
        <rFont val="Calibri"/>
        <family val="2"/>
        <scheme val="minor"/>
      </rPr>
      <t>by</t>
    </r>
    <r>
      <rPr>
        <sz val="12"/>
        <rFont val="Calibri"/>
        <family val="2"/>
        <scheme val="minor"/>
      </rPr>
      <t xml:space="preserve"> May 15 (report in SVRS) - </t>
    </r>
    <r>
      <rPr>
        <b/>
        <i/>
        <u/>
        <sz val="12"/>
        <rFont val="Calibri"/>
        <family val="2"/>
        <scheme val="minor"/>
      </rPr>
      <t>on</t>
    </r>
    <r>
      <rPr>
        <sz val="12"/>
        <rFont val="Calibri"/>
        <family val="2"/>
        <scheme val="minor"/>
      </rPr>
      <t xml:space="preserve"> May 1 in even years. </t>
    </r>
    <r>
      <rPr>
        <i/>
        <sz val="12"/>
        <rFont val="Calibri"/>
        <family val="2"/>
        <scheme val="minor"/>
      </rPr>
      <t>M.S. 204B.21, subd. 1</t>
    </r>
  </si>
  <si>
    <r>
      <t xml:space="preserve">County: </t>
    </r>
    <r>
      <rPr>
        <sz val="12"/>
        <rFont val="Calibri"/>
        <family val="2"/>
        <scheme val="minor"/>
      </rPr>
      <t xml:space="preserve">Each major political party shall prepare &amp; give to OSS an electronic list of eligible voters to act as election judges in </t>
    </r>
    <r>
      <rPr>
        <u/>
        <sz val="12"/>
        <rFont val="Calibri"/>
        <family val="2"/>
        <scheme val="minor"/>
      </rPr>
      <t>each</t>
    </r>
    <r>
      <rPr>
        <sz val="12"/>
        <rFont val="Calibri"/>
        <family val="2"/>
        <scheme val="minor"/>
      </rPr>
      <t xml:space="preserve"> precinct.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OSS furnishes list to counties </t>
    </r>
    <r>
      <rPr>
        <i/>
        <sz val="12"/>
        <rFont val="Calibri"/>
        <family val="2"/>
        <scheme val="minor"/>
      </rPr>
      <t>by</t>
    </r>
    <r>
      <rPr>
        <sz val="12"/>
        <rFont val="Calibri"/>
        <family val="2"/>
        <scheme val="minor"/>
      </rPr>
      <t xml:space="preserve"> May 15 (report in SVRS) - </t>
    </r>
    <r>
      <rPr>
        <b/>
        <i/>
        <u/>
        <sz val="12"/>
        <rFont val="Calibri"/>
        <family val="2"/>
        <scheme val="minor"/>
      </rPr>
      <t>on</t>
    </r>
    <r>
      <rPr>
        <sz val="12"/>
        <rFont val="Calibri"/>
        <family val="2"/>
        <scheme val="minor"/>
      </rPr>
      <t xml:space="preserve"> May 1 in even years. </t>
    </r>
    <r>
      <rPr>
        <i/>
        <sz val="12"/>
        <rFont val="Calibri"/>
        <family val="2"/>
        <scheme val="minor"/>
      </rPr>
      <t>M.S. 204B.21, subd. 1</t>
    </r>
  </si>
  <si>
    <r>
      <t xml:space="preserve">City with a Primary: </t>
    </r>
    <r>
      <rPr>
        <sz val="12"/>
        <rFont val="Calibri"/>
        <family val="2"/>
        <scheme val="minor"/>
      </rPr>
      <t xml:space="preserve">Each major political party shall prepare &amp; give to OSS an electronic list of eligible voters to act as election judges in </t>
    </r>
    <r>
      <rPr>
        <u/>
        <sz val="12"/>
        <rFont val="Calibri"/>
        <family val="2"/>
        <scheme val="minor"/>
      </rPr>
      <t>each</t>
    </r>
    <r>
      <rPr>
        <sz val="12"/>
        <rFont val="Calibri"/>
        <family val="2"/>
        <scheme val="minor"/>
      </rPr>
      <t xml:space="preserve"> precinct.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OSS furnishes list to counties </t>
    </r>
    <r>
      <rPr>
        <i/>
        <sz val="12"/>
        <rFont val="Calibri"/>
        <family val="2"/>
        <scheme val="minor"/>
      </rPr>
      <t>by</t>
    </r>
    <r>
      <rPr>
        <sz val="12"/>
        <rFont val="Calibri"/>
        <family val="2"/>
        <scheme val="minor"/>
      </rPr>
      <t xml:space="preserve"> May 15 (report in SVRS) - </t>
    </r>
    <r>
      <rPr>
        <b/>
        <i/>
        <u/>
        <sz val="12"/>
        <rFont val="Calibri"/>
        <family val="2"/>
        <scheme val="minor"/>
      </rPr>
      <t>on</t>
    </r>
    <r>
      <rPr>
        <sz val="12"/>
        <rFont val="Calibri"/>
        <family val="2"/>
        <scheme val="minor"/>
      </rPr>
      <t xml:space="preserve"> May 1 in even years. </t>
    </r>
    <r>
      <rPr>
        <i/>
        <sz val="12"/>
        <rFont val="Calibri"/>
        <family val="2"/>
        <scheme val="minor"/>
      </rPr>
      <t>M.S. 204B.21, subd. 1</t>
    </r>
  </si>
  <si>
    <r>
      <t xml:space="preserve">City without a Primary: </t>
    </r>
    <r>
      <rPr>
        <sz val="12"/>
        <rFont val="Calibri"/>
        <family val="2"/>
        <scheme val="minor"/>
      </rPr>
      <t xml:space="preserve">Each major political party shall prepare &amp; give to OSS an electronic list of eligible voters to act as election judges in </t>
    </r>
    <r>
      <rPr>
        <u/>
        <sz val="12"/>
        <rFont val="Calibri"/>
        <family val="2"/>
        <scheme val="minor"/>
      </rPr>
      <t>each</t>
    </r>
    <r>
      <rPr>
        <sz val="12"/>
        <rFont val="Calibri"/>
        <family val="2"/>
        <scheme val="minor"/>
      </rPr>
      <t xml:space="preserve"> precinct.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OSS furnishes list to counties </t>
    </r>
    <r>
      <rPr>
        <i/>
        <sz val="12"/>
        <rFont val="Calibri"/>
        <family val="2"/>
        <scheme val="minor"/>
      </rPr>
      <t>by</t>
    </r>
    <r>
      <rPr>
        <sz val="12"/>
        <rFont val="Calibri"/>
        <family val="2"/>
        <scheme val="minor"/>
      </rPr>
      <t xml:space="preserve"> May 15 (report in SVRS) - </t>
    </r>
    <r>
      <rPr>
        <b/>
        <i/>
        <u/>
        <sz val="12"/>
        <rFont val="Calibri"/>
        <family val="2"/>
        <scheme val="minor"/>
      </rPr>
      <t>on</t>
    </r>
    <r>
      <rPr>
        <sz val="12"/>
        <rFont val="Calibri"/>
        <family val="2"/>
        <scheme val="minor"/>
      </rPr>
      <t xml:space="preserve"> May 1 in even years. </t>
    </r>
    <r>
      <rPr>
        <i/>
        <sz val="12"/>
        <rFont val="Calibri"/>
        <family val="2"/>
        <scheme val="minor"/>
      </rPr>
      <t>M.S. 204B.21, subd. 1</t>
    </r>
  </si>
  <si>
    <r>
      <t xml:space="preserve">Town with March Elections: </t>
    </r>
    <r>
      <rPr>
        <sz val="12"/>
        <rFont val="Calibri"/>
        <family val="2"/>
        <scheme val="minor"/>
      </rPr>
      <t xml:space="preserve">Each major political party shall prepare &amp; give to OSS an electronic list of eligible voters to act as election judges in </t>
    </r>
    <r>
      <rPr>
        <u/>
        <sz val="12"/>
        <rFont val="Calibri"/>
        <family val="2"/>
        <scheme val="minor"/>
      </rPr>
      <t>each</t>
    </r>
    <r>
      <rPr>
        <sz val="12"/>
        <rFont val="Calibri"/>
        <family val="2"/>
        <scheme val="minor"/>
      </rPr>
      <t xml:space="preserve"> precinct.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OSS furnishes list to counties </t>
    </r>
    <r>
      <rPr>
        <i/>
        <sz val="12"/>
        <rFont val="Calibri"/>
        <family val="2"/>
        <scheme val="minor"/>
      </rPr>
      <t>by</t>
    </r>
    <r>
      <rPr>
        <sz val="12"/>
        <rFont val="Calibri"/>
        <family val="2"/>
        <scheme val="minor"/>
      </rPr>
      <t xml:space="preserve"> May 15 (report in SVRS) - </t>
    </r>
    <r>
      <rPr>
        <b/>
        <i/>
        <u/>
        <sz val="12"/>
        <rFont val="Calibri"/>
        <family val="2"/>
        <scheme val="minor"/>
      </rPr>
      <t>on</t>
    </r>
    <r>
      <rPr>
        <sz val="12"/>
        <rFont val="Calibri"/>
        <family val="2"/>
        <scheme val="minor"/>
      </rPr>
      <t xml:space="preserve"> May 1 in even years. </t>
    </r>
    <r>
      <rPr>
        <i/>
        <sz val="12"/>
        <rFont val="Calibri"/>
        <family val="2"/>
        <scheme val="minor"/>
      </rPr>
      <t>M.S. 204B.21, subd. 1</t>
    </r>
  </si>
  <si>
    <r>
      <t xml:space="preserve">Town with November Elections: </t>
    </r>
    <r>
      <rPr>
        <sz val="12"/>
        <rFont val="Calibri"/>
        <family val="2"/>
        <scheme val="minor"/>
      </rPr>
      <t xml:space="preserve">Each major political party shall prepare &amp; give to OSS an electronic list of eligible voters to act as election judges in </t>
    </r>
    <r>
      <rPr>
        <u/>
        <sz val="12"/>
        <rFont val="Calibri"/>
        <family val="2"/>
        <scheme val="minor"/>
      </rPr>
      <t>each</t>
    </r>
    <r>
      <rPr>
        <sz val="12"/>
        <rFont val="Calibri"/>
        <family val="2"/>
        <scheme val="minor"/>
      </rPr>
      <t xml:space="preserve"> precinct.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OSS furnishes list to counties </t>
    </r>
    <r>
      <rPr>
        <i/>
        <sz val="12"/>
        <rFont val="Calibri"/>
        <family val="2"/>
        <scheme val="minor"/>
      </rPr>
      <t>by</t>
    </r>
    <r>
      <rPr>
        <sz val="12"/>
        <rFont val="Calibri"/>
        <family val="2"/>
        <scheme val="minor"/>
      </rPr>
      <t xml:space="preserve"> May 15 (report in SVRS) - </t>
    </r>
    <r>
      <rPr>
        <b/>
        <i/>
        <u/>
        <sz val="12"/>
        <rFont val="Calibri"/>
        <family val="2"/>
        <scheme val="minor"/>
      </rPr>
      <t>on</t>
    </r>
    <r>
      <rPr>
        <sz val="12"/>
        <rFont val="Calibri"/>
        <family val="2"/>
        <scheme val="minor"/>
      </rPr>
      <t xml:space="preserve"> May 1 in even years. </t>
    </r>
    <r>
      <rPr>
        <i/>
        <sz val="12"/>
        <rFont val="Calibri"/>
        <family val="2"/>
        <scheme val="minor"/>
      </rPr>
      <t>M.S. 204B.21, subd. 1</t>
    </r>
  </si>
  <si>
    <r>
      <t>OSS:</t>
    </r>
    <r>
      <rPr>
        <sz val="12"/>
        <rFont val="Calibri"/>
        <family val="2"/>
        <scheme val="minor"/>
      </rPr>
      <t xml:space="preserve"> Counties need to print registration counts by precinct &amp; precinct </t>
    </r>
    <r>
      <rPr>
        <i/>
        <sz val="12"/>
        <rFont val="Calibri"/>
        <family val="2"/>
        <scheme val="minor"/>
      </rPr>
      <t>splits</t>
    </r>
    <r>
      <rPr>
        <sz val="12"/>
        <rFont val="Calibri"/>
        <family val="2"/>
        <scheme val="minor"/>
      </rPr>
      <t xml:space="preserve"> for ballot rotation programming for the year - as of </t>
    </r>
    <r>
      <rPr>
        <u/>
        <sz val="12"/>
        <rFont val="Calibri"/>
        <family val="2"/>
        <scheme val="minor"/>
      </rPr>
      <t>8:00 a.m. on May 1</t>
    </r>
    <r>
      <rPr>
        <sz val="12"/>
        <rFont val="Calibri"/>
        <family val="2"/>
        <scheme val="minor"/>
      </rPr>
      <t xml:space="preserve"> of the election year. </t>
    </r>
    <r>
      <rPr>
        <i/>
        <sz val="12"/>
        <rFont val="Calibri"/>
        <family val="2"/>
        <scheme val="minor"/>
      </rPr>
      <t>M.S. 206.61, subd. 5; M.R. 8220.0825, subp. 2</t>
    </r>
  </si>
  <si>
    <r>
      <t>Political Parties:</t>
    </r>
    <r>
      <rPr>
        <sz val="12"/>
        <rFont val="Calibri"/>
        <family val="2"/>
        <scheme val="minor"/>
      </rPr>
      <t xml:space="preserve"> Counties need to print registration counts by precinct &amp; precinct </t>
    </r>
    <r>
      <rPr>
        <i/>
        <sz val="12"/>
        <rFont val="Calibri"/>
        <family val="2"/>
        <scheme val="minor"/>
      </rPr>
      <t>splits</t>
    </r>
    <r>
      <rPr>
        <sz val="12"/>
        <rFont val="Calibri"/>
        <family val="2"/>
        <scheme val="minor"/>
      </rPr>
      <t xml:space="preserve"> for ballot rotation programming for the year - as of </t>
    </r>
    <r>
      <rPr>
        <u/>
        <sz val="12"/>
        <rFont val="Calibri"/>
        <family val="2"/>
        <scheme val="minor"/>
      </rPr>
      <t>8:00 a.m. on May 1</t>
    </r>
    <r>
      <rPr>
        <sz val="12"/>
        <rFont val="Calibri"/>
        <family val="2"/>
        <scheme val="minor"/>
      </rPr>
      <t xml:space="preserve"> of the election year. </t>
    </r>
    <r>
      <rPr>
        <i/>
        <sz val="12"/>
        <rFont val="Calibri"/>
        <family val="2"/>
        <scheme val="minor"/>
      </rPr>
      <t>M.S. 206.61, subd. 5; M.R. 8220.0825, subp. 2</t>
    </r>
  </si>
  <si>
    <r>
      <t>County:</t>
    </r>
    <r>
      <rPr>
        <sz val="12"/>
        <rFont val="Calibri"/>
        <family val="2"/>
        <scheme val="minor"/>
      </rPr>
      <t xml:space="preserve"> Counties need to print registration counts by precinct &amp; precinct </t>
    </r>
    <r>
      <rPr>
        <i/>
        <sz val="12"/>
        <rFont val="Calibri"/>
        <family val="2"/>
        <scheme val="minor"/>
      </rPr>
      <t>splits</t>
    </r>
    <r>
      <rPr>
        <sz val="12"/>
        <rFont val="Calibri"/>
        <family val="2"/>
        <scheme val="minor"/>
      </rPr>
      <t xml:space="preserve"> for ballot rotation programming for the year - as of </t>
    </r>
    <r>
      <rPr>
        <u/>
        <sz val="12"/>
        <rFont val="Calibri"/>
        <family val="2"/>
        <scheme val="minor"/>
      </rPr>
      <t>8:00 a.m. on May 1</t>
    </r>
    <r>
      <rPr>
        <sz val="12"/>
        <rFont val="Calibri"/>
        <family val="2"/>
        <scheme val="minor"/>
      </rPr>
      <t xml:space="preserve"> of the election year. </t>
    </r>
    <r>
      <rPr>
        <i/>
        <sz val="12"/>
        <rFont val="Calibri"/>
        <family val="2"/>
        <scheme val="minor"/>
      </rPr>
      <t>M.S. 206.61, subd. 5; M.R. 8220.0825, subp. 2</t>
    </r>
  </si>
  <si>
    <r>
      <t>City with a Primary:</t>
    </r>
    <r>
      <rPr>
        <sz val="12"/>
        <rFont val="Calibri"/>
        <family val="2"/>
        <scheme val="minor"/>
      </rPr>
      <t xml:space="preserve"> Counties need to print registration counts by precinct &amp; precinct </t>
    </r>
    <r>
      <rPr>
        <i/>
        <sz val="12"/>
        <rFont val="Calibri"/>
        <family val="2"/>
        <scheme val="minor"/>
      </rPr>
      <t>splits</t>
    </r>
    <r>
      <rPr>
        <sz val="12"/>
        <rFont val="Calibri"/>
        <family val="2"/>
        <scheme val="minor"/>
      </rPr>
      <t xml:space="preserve"> for ballot rotation programming for the year - as of </t>
    </r>
    <r>
      <rPr>
        <u/>
        <sz val="12"/>
        <rFont val="Calibri"/>
        <family val="2"/>
        <scheme val="minor"/>
      </rPr>
      <t>8:00 a.m. on May 1</t>
    </r>
    <r>
      <rPr>
        <sz val="12"/>
        <rFont val="Calibri"/>
        <family val="2"/>
        <scheme val="minor"/>
      </rPr>
      <t xml:space="preserve"> of the election year. </t>
    </r>
    <r>
      <rPr>
        <i/>
        <sz val="12"/>
        <rFont val="Calibri"/>
        <family val="2"/>
        <scheme val="minor"/>
      </rPr>
      <t>M.S. 206.61, subd. 5; M.R. 8220.0825, subp. 2</t>
    </r>
  </si>
  <si>
    <r>
      <t>City without a Primary:</t>
    </r>
    <r>
      <rPr>
        <sz val="12"/>
        <rFont val="Calibri"/>
        <family val="2"/>
        <scheme val="minor"/>
      </rPr>
      <t xml:space="preserve"> Counties need to print registration counts by precinct &amp; precinct </t>
    </r>
    <r>
      <rPr>
        <i/>
        <sz val="12"/>
        <rFont val="Calibri"/>
        <family val="2"/>
        <scheme val="minor"/>
      </rPr>
      <t>splits</t>
    </r>
    <r>
      <rPr>
        <sz val="12"/>
        <rFont val="Calibri"/>
        <family val="2"/>
        <scheme val="minor"/>
      </rPr>
      <t xml:space="preserve"> for ballot rotation programming for the year - as of </t>
    </r>
    <r>
      <rPr>
        <u/>
        <sz val="12"/>
        <rFont val="Calibri"/>
        <family val="2"/>
        <scheme val="minor"/>
      </rPr>
      <t>8:00 a.m. on May 1</t>
    </r>
    <r>
      <rPr>
        <sz val="12"/>
        <rFont val="Calibri"/>
        <family val="2"/>
        <scheme val="minor"/>
      </rPr>
      <t xml:space="preserve"> of the election year. </t>
    </r>
    <r>
      <rPr>
        <i/>
        <sz val="12"/>
        <rFont val="Calibri"/>
        <family val="2"/>
        <scheme val="minor"/>
      </rPr>
      <t>M.S. 206.61, subd. 5; M.R. 8220.0825, subp. 2</t>
    </r>
  </si>
  <si>
    <r>
      <t>Town with March Elections:</t>
    </r>
    <r>
      <rPr>
        <sz val="12"/>
        <rFont val="Calibri"/>
        <family val="2"/>
        <scheme val="minor"/>
      </rPr>
      <t xml:space="preserve"> Counties need to print registration counts by precinct &amp; precinct </t>
    </r>
    <r>
      <rPr>
        <i/>
        <sz val="12"/>
        <rFont val="Calibri"/>
        <family val="2"/>
        <scheme val="minor"/>
      </rPr>
      <t>splits</t>
    </r>
    <r>
      <rPr>
        <sz val="12"/>
        <rFont val="Calibri"/>
        <family val="2"/>
        <scheme val="minor"/>
      </rPr>
      <t xml:space="preserve"> for ballot rotation programming for the year - as of </t>
    </r>
    <r>
      <rPr>
        <u/>
        <sz val="12"/>
        <rFont val="Calibri"/>
        <family val="2"/>
        <scheme val="minor"/>
      </rPr>
      <t>8:00 a.m. on May 1</t>
    </r>
    <r>
      <rPr>
        <sz val="12"/>
        <rFont val="Calibri"/>
        <family val="2"/>
        <scheme val="minor"/>
      </rPr>
      <t xml:space="preserve"> of the election year. </t>
    </r>
    <r>
      <rPr>
        <i/>
        <sz val="12"/>
        <rFont val="Calibri"/>
        <family val="2"/>
        <scheme val="minor"/>
      </rPr>
      <t>M.S. 206.61, subd. 5; M.R. 8220.0825, subp. 2</t>
    </r>
  </si>
  <si>
    <r>
      <t>Town with November Elections:</t>
    </r>
    <r>
      <rPr>
        <sz val="12"/>
        <rFont val="Calibri"/>
        <family val="2"/>
        <scheme val="minor"/>
      </rPr>
      <t xml:space="preserve"> Counties need to print registration counts by precinct &amp; precinct </t>
    </r>
    <r>
      <rPr>
        <i/>
        <sz val="12"/>
        <rFont val="Calibri"/>
        <family val="2"/>
        <scheme val="minor"/>
      </rPr>
      <t>splits</t>
    </r>
    <r>
      <rPr>
        <sz val="12"/>
        <rFont val="Calibri"/>
        <family val="2"/>
        <scheme val="minor"/>
      </rPr>
      <t xml:space="preserve"> for ballot rotation programming for the year - as of </t>
    </r>
    <r>
      <rPr>
        <u/>
        <sz val="12"/>
        <rFont val="Calibri"/>
        <family val="2"/>
        <scheme val="minor"/>
      </rPr>
      <t>8:00 a.m. on May 1</t>
    </r>
    <r>
      <rPr>
        <sz val="12"/>
        <rFont val="Calibri"/>
        <family val="2"/>
        <scheme val="minor"/>
      </rPr>
      <t xml:space="preserve"> of the election year. </t>
    </r>
    <r>
      <rPr>
        <i/>
        <sz val="12"/>
        <rFont val="Calibri"/>
        <family val="2"/>
        <scheme val="minor"/>
      </rPr>
      <t>M.S. 206.61, subd. 5; M.R. 8220.0825, subp. 2</t>
    </r>
  </si>
  <si>
    <r>
      <t>School District with a Primary:</t>
    </r>
    <r>
      <rPr>
        <sz val="12"/>
        <rFont val="Calibri"/>
        <family val="2"/>
        <scheme val="minor"/>
      </rPr>
      <t xml:space="preserve"> Counties need to print registration counts by precinct &amp; precinct </t>
    </r>
    <r>
      <rPr>
        <i/>
        <sz val="12"/>
        <rFont val="Calibri"/>
        <family val="2"/>
        <scheme val="minor"/>
      </rPr>
      <t>splits</t>
    </r>
    <r>
      <rPr>
        <sz val="12"/>
        <rFont val="Calibri"/>
        <family val="2"/>
        <scheme val="minor"/>
      </rPr>
      <t xml:space="preserve"> for ballot rotation programming for the year - as of </t>
    </r>
    <r>
      <rPr>
        <u/>
        <sz val="12"/>
        <rFont val="Calibri"/>
        <family val="2"/>
        <scheme val="minor"/>
      </rPr>
      <t>8:00 a.m. on May 1</t>
    </r>
    <r>
      <rPr>
        <sz val="12"/>
        <rFont val="Calibri"/>
        <family val="2"/>
        <scheme val="minor"/>
      </rPr>
      <t xml:space="preserve"> of the election year. </t>
    </r>
    <r>
      <rPr>
        <i/>
        <sz val="12"/>
        <rFont val="Calibri"/>
        <family val="2"/>
        <scheme val="minor"/>
      </rPr>
      <t>M.S. 206.61, subd. 5; M.R. 8220.0825, subp. 2</t>
    </r>
  </si>
  <si>
    <r>
      <t>School District without a Primary:</t>
    </r>
    <r>
      <rPr>
        <sz val="12"/>
        <rFont val="Calibri"/>
        <family val="2"/>
        <scheme val="minor"/>
      </rPr>
      <t xml:space="preserve"> Counties need to print registration counts by precinct &amp; precinct </t>
    </r>
    <r>
      <rPr>
        <i/>
        <sz val="12"/>
        <rFont val="Calibri"/>
        <family val="2"/>
        <scheme val="minor"/>
      </rPr>
      <t>splits</t>
    </r>
    <r>
      <rPr>
        <sz val="12"/>
        <rFont val="Calibri"/>
        <family val="2"/>
        <scheme val="minor"/>
      </rPr>
      <t xml:space="preserve"> for ballot rotation programming for the year - as of </t>
    </r>
    <r>
      <rPr>
        <u/>
        <sz val="12"/>
        <rFont val="Calibri"/>
        <family val="2"/>
        <scheme val="minor"/>
      </rPr>
      <t>8:00 a.m. on May 1</t>
    </r>
    <r>
      <rPr>
        <sz val="12"/>
        <rFont val="Calibri"/>
        <family val="2"/>
        <scheme val="minor"/>
      </rPr>
      <t xml:space="preserve"> of the election year. </t>
    </r>
    <r>
      <rPr>
        <i/>
        <sz val="12"/>
        <rFont val="Calibri"/>
        <family val="2"/>
        <scheme val="minor"/>
      </rPr>
      <t>M.S. 206.61, subd. 5; M.R. 8220.0825, subp. 2</t>
    </r>
  </si>
  <si>
    <t>205.13, subd. 2; 205A.06, subd. 2</t>
  </si>
  <si>
    <r>
      <t xml:space="preserve">Political Parties: </t>
    </r>
    <r>
      <rPr>
        <sz val="12"/>
        <rFont val="Calibri"/>
        <family val="2"/>
        <scheme val="minor"/>
      </rPr>
      <t>Last day for</t>
    </r>
    <r>
      <rPr>
        <b/>
        <sz val="12"/>
        <rFont val="Calibri"/>
        <family val="2"/>
        <scheme val="minor"/>
      </rPr>
      <t xml:space="preserve"> </t>
    </r>
    <r>
      <rPr>
        <sz val="12"/>
        <rFont val="Calibri"/>
        <family val="2"/>
        <scheme val="minor"/>
      </rPr>
      <t xml:space="preserve">municipal governing body or county board to authorize mail balloting for federal/state/county elections by resolution (revocation of resolution has same deadline) for </t>
    </r>
    <r>
      <rPr>
        <b/>
        <i/>
        <u/>
        <sz val="12"/>
        <rFont val="Calibri"/>
        <family val="2"/>
        <scheme val="minor"/>
      </rPr>
      <t>State Election Cycle</t>
    </r>
    <r>
      <rPr>
        <sz val="12"/>
        <rFont val="Calibri"/>
        <family val="2"/>
        <scheme val="minor"/>
      </rPr>
      <t xml:space="preserve"> - no later than 90 days prior to the first election at which mail balloting will be used. </t>
    </r>
    <r>
      <rPr>
        <i/>
        <sz val="12"/>
        <rFont val="Calibri"/>
        <family val="2"/>
        <scheme val="minor"/>
      </rPr>
      <t>M.S. 204B.16, subd. 3; 204B.45, subd. 1; 204B.46; M.R. 8210.3000, subp. 2</t>
    </r>
  </si>
  <si>
    <r>
      <t xml:space="preserve">City with a Primary: </t>
    </r>
    <r>
      <rPr>
        <sz val="12"/>
        <rFont val="Calibri"/>
        <family val="2"/>
        <scheme val="minor"/>
      </rPr>
      <t>Last day for</t>
    </r>
    <r>
      <rPr>
        <b/>
        <sz val="12"/>
        <rFont val="Calibri"/>
        <family val="2"/>
        <scheme val="minor"/>
      </rPr>
      <t xml:space="preserve"> </t>
    </r>
    <r>
      <rPr>
        <sz val="12"/>
        <rFont val="Calibri"/>
        <family val="2"/>
        <scheme val="minor"/>
      </rPr>
      <t xml:space="preserve">municipal governing body or county board to authorize mail balloting for federal/state/county elections by resolution (revocation of resolution has same deadline) for </t>
    </r>
    <r>
      <rPr>
        <b/>
        <i/>
        <u/>
        <sz val="12"/>
        <rFont val="Calibri"/>
        <family val="2"/>
        <scheme val="minor"/>
      </rPr>
      <t>State Election Cycle</t>
    </r>
    <r>
      <rPr>
        <sz val="12"/>
        <rFont val="Calibri"/>
        <family val="2"/>
        <scheme val="minor"/>
      </rPr>
      <t xml:space="preserve"> - no later than 90 days prior to the first election at which mail balloting will be used. </t>
    </r>
    <r>
      <rPr>
        <i/>
        <sz val="12"/>
        <rFont val="Calibri"/>
        <family val="2"/>
        <scheme val="minor"/>
      </rPr>
      <t>M.S. 204B.16, subd. 3; 204B.45, subd. 1; 204B.46; M.R. 8210.3000, subp. 2</t>
    </r>
  </si>
  <si>
    <r>
      <t xml:space="preserve">City without a Primary: </t>
    </r>
    <r>
      <rPr>
        <sz val="12"/>
        <rFont val="Calibri"/>
        <family val="2"/>
        <scheme val="minor"/>
      </rPr>
      <t>Last day for</t>
    </r>
    <r>
      <rPr>
        <b/>
        <sz val="12"/>
        <rFont val="Calibri"/>
        <family val="2"/>
        <scheme val="minor"/>
      </rPr>
      <t xml:space="preserve"> </t>
    </r>
    <r>
      <rPr>
        <sz val="12"/>
        <rFont val="Calibri"/>
        <family val="2"/>
        <scheme val="minor"/>
      </rPr>
      <t xml:space="preserve">municipal governing body or county board to authorize mail balloting for federal/state/county elections by resolution (revocation of resolution has same deadline) for </t>
    </r>
    <r>
      <rPr>
        <b/>
        <i/>
        <u/>
        <sz val="12"/>
        <rFont val="Calibri"/>
        <family val="2"/>
        <scheme val="minor"/>
      </rPr>
      <t>State Election Cycle</t>
    </r>
    <r>
      <rPr>
        <sz val="12"/>
        <rFont val="Calibri"/>
        <family val="2"/>
        <scheme val="minor"/>
      </rPr>
      <t xml:space="preserve"> - no later than 90 days prior to the first election at which mail balloting will be used. </t>
    </r>
    <r>
      <rPr>
        <i/>
        <sz val="12"/>
        <rFont val="Calibri"/>
        <family val="2"/>
        <scheme val="minor"/>
      </rPr>
      <t>M.S. 204B.16, subd. 3; 204B.45, subd. 1; 204B.46; M.R. 8210.3000, subp. 2</t>
    </r>
  </si>
  <si>
    <r>
      <t xml:space="preserve">Town with March Elections: </t>
    </r>
    <r>
      <rPr>
        <sz val="12"/>
        <rFont val="Calibri"/>
        <family val="2"/>
        <scheme val="minor"/>
      </rPr>
      <t>Last day for</t>
    </r>
    <r>
      <rPr>
        <b/>
        <sz val="12"/>
        <rFont val="Calibri"/>
        <family val="2"/>
        <scheme val="minor"/>
      </rPr>
      <t xml:space="preserve"> </t>
    </r>
    <r>
      <rPr>
        <sz val="12"/>
        <rFont val="Calibri"/>
        <family val="2"/>
        <scheme val="minor"/>
      </rPr>
      <t xml:space="preserve">municipal governing body or county board to authorize mail balloting for federal/state/county elections by resolution (revocation of resolution has same deadline) for </t>
    </r>
    <r>
      <rPr>
        <b/>
        <i/>
        <u/>
        <sz val="12"/>
        <rFont val="Calibri"/>
        <family val="2"/>
        <scheme val="minor"/>
      </rPr>
      <t>State Election Cycle</t>
    </r>
    <r>
      <rPr>
        <sz val="12"/>
        <rFont val="Calibri"/>
        <family val="2"/>
        <scheme val="minor"/>
      </rPr>
      <t xml:space="preserve"> - no later than 90 days prior to the first election at which mail balloting will be used. </t>
    </r>
    <r>
      <rPr>
        <i/>
        <sz val="12"/>
        <rFont val="Calibri"/>
        <family val="2"/>
        <scheme val="minor"/>
      </rPr>
      <t>M.S. 204B.16, subd. 3; 204B.45, subd. 1; 204B.46; M.R. 8210.3000, subp. 2</t>
    </r>
  </si>
  <si>
    <r>
      <t xml:space="preserve">Town with November Elections: </t>
    </r>
    <r>
      <rPr>
        <sz val="12"/>
        <rFont val="Calibri"/>
        <family val="2"/>
        <scheme val="minor"/>
      </rPr>
      <t>Last day for</t>
    </r>
    <r>
      <rPr>
        <b/>
        <sz val="12"/>
        <rFont val="Calibri"/>
        <family val="2"/>
        <scheme val="minor"/>
      </rPr>
      <t xml:space="preserve"> </t>
    </r>
    <r>
      <rPr>
        <sz val="12"/>
        <rFont val="Calibri"/>
        <family val="2"/>
        <scheme val="minor"/>
      </rPr>
      <t xml:space="preserve">municipal governing body or county board to authorize mail balloting for federal/state/county elections by resolution (revocation of resolution has same deadline) for </t>
    </r>
    <r>
      <rPr>
        <b/>
        <i/>
        <u/>
        <sz val="12"/>
        <rFont val="Calibri"/>
        <family val="2"/>
        <scheme val="minor"/>
      </rPr>
      <t>State Election Cycle</t>
    </r>
    <r>
      <rPr>
        <sz val="12"/>
        <rFont val="Calibri"/>
        <family val="2"/>
        <scheme val="minor"/>
      </rPr>
      <t xml:space="preserve"> - no later than 90 days prior to the first election at which mail balloting will be used. </t>
    </r>
    <r>
      <rPr>
        <i/>
        <sz val="12"/>
        <rFont val="Calibri"/>
        <family val="2"/>
        <scheme val="minor"/>
      </rPr>
      <t>M.S. 204B.16, subd. 3; 204B.45, subd. 1; 204B.46; M.R. 8210.3000, subp. 2</t>
    </r>
  </si>
  <si>
    <r>
      <t xml:space="preserve">Jurisdiction with February Uniform Election Day Special Election: </t>
    </r>
    <r>
      <rPr>
        <sz val="12"/>
        <rFont val="Calibri"/>
        <family val="2"/>
        <scheme val="minor"/>
      </rPr>
      <t xml:space="preserve">Last day for municipality to authorize mail balloting for local elections by resolution (revocation of resolution has same deadline) before </t>
    </r>
    <r>
      <rPr>
        <b/>
        <i/>
        <u/>
        <sz val="12"/>
        <rFont val="Calibri"/>
        <family val="2"/>
        <scheme val="minor"/>
      </rPr>
      <t>February Uniform Election Date</t>
    </r>
    <r>
      <rPr>
        <sz val="12"/>
        <rFont val="Calibri"/>
        <family val="2"/>
        <scheme val="minor"/>
      </rPr>
      <t xml:space="preserve"> special elections - no later than 90 days prior to the first election at which mail balloting will be used. </t>
    </r>
    <r>
      <rPr>
        <i/>
        <sz val="12"/>
        <rFont val="Calibri"/>
        <family val="2"/>
        <scheme val="minor"/>
      </rPr>
      <t>M.S. 204B.45, subd. 1; M.R. 8210.3000, subp. 2</t>
    </r>
  </si>
  <si>
    <t>204B.45, subd. 1; 8210.3000, subp. 2</t>
  </si>
  <si>
    <r>
      <t xml:space="preserve">County: </t>
    </r>
    <r>
      <rPr>
        <sz val="12"/>
        <rFont val="Calibri"/>
        <family val="2"/>
        <scheme val="minor"/>
      </rPr>
      <t xml:space="preserve">Last day for Town with March Elections to authorize mail balloting by resolution (revocation of resolution has same deadline) for </t>
    </r>
    <r>
      <rPr>
        <b/>
        <i/>
        <u/>
        <sz val="12"/>
        <rFont val="Calibri"/>
        <family val="2"/>
        <scheme val="minor"/>
      </rPr>
      <t>March Town</t>
    </r>
    <r>
      <rPr>
        <sz val="12"/>
        <rFont val="Calibri"/>
        <family val="2"/>
        <scheme val="minor"/>
      </rPr>
      <t xml:space="preserve"> elections - no later than 90 days prior to the first election at which mail balloting will be used. </t>
    </r>
    <r>
      <rPr>
        <i/>
        <sz val="12"/>
        <rFont val="Calibri"/>
        <family val="2"/>
        <scheme val="minor"/>
      </rPr>
      <t>M.S. 204B.45, subd. 1; M.R. 8210.3000, subp. 2</t>
    </r>
  </si>
  <si>
    <r>
      <t xml:space="preserve">OSS: </t>
    </r>
    <r>
      <rPr>
        <sz val="12"/>
        <rFont val="Calibri"/>
        <family val="2"/>
        <scheme val="minor"/>
      </rPr>
      <t xml:space="preserve">Last day for Town with March Elections to authorize mail balloting by resolution (revocation of resolution has same deadline) for </t>
    </r>
    <r>
      <rPr>
        <b/>
        <i/>
        <u/>
        <sz val="12"/>
        <rFont val="Calibri"/>
        <family val="2"/>
        <scheme val="minor"/>
      </rPr>
      <t>March Town</t>
    </r>
    <r>
      <rPr>
        <sz val="12"/>
        <rFont val="Calibri"/>
        <family val="2"/>
        <scheme val="minor"/>
      </rPr>
      <t xml:space="preserve"> elections - no later than 90 days prior to the first election at which mail balloting will be used. </t>
    </r>
    <r>
      <rPr>
        <i/>
        <sz val="12"/>
        <rFont val="Calibri"/>
        <family val="2"/>
        <scheme val="minor"/>
      </rPr>
      <t>M.S. 204B.45, subd. 1; M.R. 8210.3000, subp. 2</t>
    </r>
  </si>
  <si>
    <r>
      <t xml:space="preserve">Town with March Elections: </t>
    </r>
    <r>
      <rPr>
        <sz val="12"/>
        <rFont val="Calibri"/>
        <family val="2"/>
        <scheme val="minor"/>
      </rPr>
      <t xml:space="preserve">Last day for Town with March Elections to authorize mail balloting by resolution (revocation of resolution has same deadline) for </t>
    </r>
    <r>
      <rPr>
        <b/>
        <i/>
        <u/>
        <sz val="12"/>
        <rFont val="Calibri"/>
        <family val="2"/>
        <scheme val="minor"/>
      </rPr>
      <t>March Town</t>
    </r>
    <r>
      <rPr>
        <sz val="12"/>
        <rFont val="Calibri"/>
        <family val="2"/>
        <scheme val="minor"/>
      </rPr>
      <t xml:space="preserve"> elections - no later than 90 days prior to the first election at which mail balloting will be used. </t>
    </r>
    <r>
      <rPr>
        <i/>
        <sz val="12"/>
        <rFont val="Calibri"/>
        <family val="2"/>
        <scheme val="minor"/>
      </rPr>
      <t>M.S. 204B.45, subd. 1; M.R. 8210.3000, subp. 2</t>
    </r>
  </si>
  <si>
    <r>
      <t xml:space="preserve">Jurisdiction with April Uniform Election Day Special Election: </t>
    </r>
    <r>
      <rPr>
        <sz val="12"/>
        <rFont val="Calibri"/>
        <family val="2"/>
        <scheme val="minor"/>
      </rPr>
      <t xml:space="preserve">Last day for municipality to authorize mail balloting for local elections by resolution (revocation of resolution has same deadline) before </t>
    </r>
    <r>
      <rPr>
        <b/>
        <i/>
        <u/>
        <sz val="12"/>
        <rFont val="Calibri"/>
        <family val="2"/>
        <scheme val="minor"/>
      </rPr>
      <t>April Uniform Election Date</t>
    </r>
    <r>
      <rPr>
        <sz val="12"/>
        <rFont val="Calibri"/>
        <family val="2"/>
        <scheme val="minor"/>
      </rPr>
      <t xml:space="preserve"> special elections - no later than 90 days prior to the first election at which mail balloting will be used. </t>
    </r>
    <r>
      <rPr>
        <i/>
        <sz val="12"/>
        <rFont val="Calibri"/>
        <family val="2"/>
        <scheme val="minor"/>
      </rPr>
      <t>M.S. 204B.45, subd. 1; M.R. 8210.3000, subp. 2</t>
    </r>
  </si>
  <si>
    <r>
      <t xml:space="preserve">Jurisdiction with May Uniform Election Day Special Election: </t>
    </r>
    <r>
      <rPr>
        <sz val="12"/>
        <rFont val="Calibri"/>
        <family val="2"/>
        <scheme val="minor"/>
      </rPr>
      <t xml:space="preserve">Last day for municipality to authorize mail balloting for local elections by resolution (revocation of resolution has same deadline) before </t>
    </r>
    <r>
      <rPr>
        <b/>
        <i/>
        <u/>
        <sz val="12"/>
        <rFont val="Calibri"/>
        <family val="2"/>
        <scheme val="minor"/>
      </rPr>
      <t>May Uniform Election Date</t>
    </r>
    <r>
      <rPr>
        <sz val="12"/>
        <rFont val="Calibri"/>
        <family val="2"/>
        <scheme val="minor"/>
      </rPr>
      <t xml:space="preserve"> special elections - no later than 90 days prior to the first election at which mail balloting will be used. </t>
    </r>
    <r>
      <rPr>
        <i/>
        <sz val="12"/>
        <rFont val="Calibri"/>
        <family val="2"/>
        <scheme val="minor"/>
      </rPr>
      <t>M.S. 204B.45, subd. 1; M.R. 8210.3000, subp. 2</t>
    </r>
  </si>
  <si>
    <r>
      <t xml:space="preserve">OSS: </t>
    </r>
    <r>
      <rPr>
        <sz val="12"/>
        <rFont val="Calibri"/>
        <family val="2"/>
        <scheme val="minor"/>
      </rPr>
      <t>Last day for</t>
    </r>
    <r>
      <rPr>
        <b/>
        <sz val="12"/>
        <rFont val="Calibri"/>
        <family val="2"/>
        <scheme val="minor"/>
      </rPr>
      <t xml:space="preserve"> </t>
    </r>
    <r>
      <rPr>
        <sz val="12"/>
        <rFont val="Calibri"/>
        <family val="2"/>
        <scheme val="minor"/>
      </rPr>
      <t xml:space="preserve">municipal governing body or county board to authorize mail balloting for federal/state/county elections by resolution (revocation of resolution has same deadline) for </t>
    </r>
    <r>
      <rPr>
        <b/>
        <i/>
        <u/>
        <sz val="12"/>
        <rFont val="Calibri"/>
        <family val="2"/>
        <scheme val="minor"/>
      </rPr>
      <t>State Election Cycle</t>
    </r>
    <r>
      <rPr>
        <sz val="12"/>
        <rFont val="Calibri"/>
        <family val="2"/>
        <scheme val="minor"/>
      </rPr>
      <t xml:space="preserve"> - no later than 90 days prior to the first election at which mail balloting will be used. </t>
    </r>
    <r>
      <rPr>
        <i/>
        <sz val="12"/>
        <rFont val="Calibri"/>
        <family val="2"/>
        <scheme val="minor"/>
      </rPr>
      <t>M.S. 204B.16, subd. 3; 204B.45, subd. 1; M.R. 8210.3000, subp. 2</t>
    </r>
  </si>
  <si>
    <t>204B.16, subd. 3; 204B.45, subd. 1; 8210.3000, subp. 2</t>
  </si>
  <si>
    <t>204B.45, subd. 1;  8210.3000, subp. 2</t>
  </si>
  <si>
    <t>204B.46; 8210.3000, subp. 2</t>
  </si>
  <si>
    <t>Mail Election</t>
  </si>
  <si>
    <r>
      <t xml:space="preserve">Jurisdiction with February Uniform Election Day Special Election: </t>
    </r>
    <r>
      <rPr>
        <sz val="12"/>
        <rFont val="Calibri"/>
        <family val="2"/>
        <scheme val="minor"/>
      </rPr>
      <t xml:space="preserve">Last day for jurisdiction to call for a </t>
    </r>
    <r>
      <rPr>
        <i/>
        <sz val="12"/>
        <rFont val="Calibri"/>
        <family val="2"/>
        <scheme val="minor"/>
      </rPr>
      <t>mail election</t>
    </r>
    <r>
      <rPr>
        <sz val="12"/>
        <rFont val="Calibri"/>
        <family val="2"/>
        <scheme val="minor"/>
      </rPr>
      <t xml:space="preserve"> for a </t>
    </r>
    <r>
      <rPr>
        <b/>
        <i/>
        <u/>
        <sz val="12"/>
        <rFont val="Calibri"/>
        <family val="2"/>
        <scheme val="minor"/>
      </rPr>
      <t>February Uniform Election Date</t>
    </r>
    <r>
      <rPr>
        <sz val="12"/>
        <rFont val="Calibri"/>
        <family val="2"/>
        <scheme val="minor"/>
      </rPr>
      <t xml:space="preserve"> "question-only" special election. Mail </t>
    </r>
    <r>
      <rPr>
        <i/>
        <sz val="12"/>
        <rFont val="Calibri"/>
        <family val="2"/>
        <scheme val="minor"/>
      </rPr>
      <t>election</t>
    </r>
    <r>
      <rPr>
        <sz val="12"/>
        <rFont val="Calibri"/>
        <family val="2"/>
        <scheme val="minor"/>
      </rPr>
      <t xml:space="preserve"> expires at end of election - 90 days prior to mail election. </t>
    </r>
    <r>
      <rPr>
        <i/>
        <sz val="12"/>
        <rFont val="Calibri"/>
        <family val="2"/>
        <scheme val="minor"/>
      </rPr>
      <t>M.S. 204B.46; M.R. 8210.3000, subp. 2</t>
    </r>
  </si>
  <si>
    <r>
      <t xml:space="preserve">Jurisdiction with April Uniform Election Day Special Election: </t>
    </r>
    <r>
      <rPr>
        <sz val="12"/>
        <rFont val="Calibri"/>
        <family val="2"/>
        <scheme val="minor"/>
      </rPr>
      <t xml:space="preserve">Last day for jurisdiction to call for a </t>
    </r>
    <r>
      <rPr>
        <i/>
        <sz val="12"/>
        <rFont val="Calibri"/>
        <family val="2"/>
        <scheme val="minor"/>
      </rPr>
      <t>mail election</t>
    </r>
    <r>
      <rPr>
        <sz val="12"/>
        <rFont val="Calibri"/>
        <family val="2"/>
        <scheme val="minor"/>
      </rPr>
      <t xml:space="preserve"> for a </t>
    </r>
    <r>
      <rPr>
        <b/>
        <i/>
        <u/>
        <sz val="12"/>
        <rFont val="Calibri"/>
        <family val="2"/>
        <scheme val="minor"/>
      </rPr>
      <t>April Uniform Election Date</t>
    </r>
    <r>
      <rPr>
        <sz val="12"/>
        <rFont val="Calibri"/>
        <family val="2"/>
        <scheme val="minor"/>
      </rPr>
      <t xml:space="preserve"> "question-only" special election. Mail </t>
    </r>
    <r>
      <rPr>
        <i/>
        <sz val="12"/>
        <rFont val="Calibri"/>
        <family val="2"/>
        <scheme val="minor"/>
      </rPr>
      <t>election</t>
    </r>
    <r>
      <rPr>
        <sz val="12"/>
        <rFont val="Calibri"/>
        <family val="2"/>
        <scheme val="minor"/>
      </rPr>
      <t xml:space="preserve"> expires at end of election - 90 days prior to mail election. </t>
    </r>
    <r>
      <rPr>
        <i/>
        <sz val="12"/>
        <rFont val="Calibri"/>
        <family val="2"/>
        <scheme val="minor"/>
      </rPr>
      <t>M.S. 204B.46; M.R. 8210.3000, subp. 2</t>
    </r>
  </si>
  <si>
    <r>
      <t xml:space="preserve">Jurisdiction with May Uniform Election Day Special Election: </t>
    </r>
    <r>
      <rPr>
        <sz val="12"/>
        <rFont val="Calibri"/>
        <family val="2"/>
        <scheme val="minor"/>
      </rPr>
      <t xml:space="preserve">Last day for jurisdiction to call for a </t>
    </r>
    <r>
      <rPr>
        <i/>
        <sz val="12"/>
        <rFont val="Calibri"/>
        <family val="2"/>
        <scheme val="minor"/>
      </rPr>
      <t>mail election</t>
    </r>
    <r>
      <rPr>
        <sz val="12"/>
        <rFont val="Calibri"/>
        <family val="2"/>
        <scheme val="minor"/>
      </rPr>
      <t xml:space="preserve"> for a </t>
    </r>
    <r>
      <rPr>
        <b/>
        <i/>
        <u/>
        <sz val="12"/>
        <rFont val="Calibri"/>
        <family val="2"/>
        <scheme val="minor"/>
      </rPr>
      <t>May Uniform Election Date</t>
    </r>
    <r>
      <rPr>
        <sz val="12"/>
        <rFont val="Calibri"/>
        <family val="2"/>
        <scheme val="minor"/>
      </rPr>
      <t xml:space="preserve"> "question-only" special election. Mail </t>
    </r>
    <r>
      <rPr>
        <i/>
        <sz val="12"/>
        <rFont val="Calibri"/>
        <family val="2"/>
        <scheme val="minor"/>
      </rPr>
      <t>election</t>
    </r>
    <r>
      <rPr>
        <sz val="12"/>
        <rFont val="Calibri"/>
        <family val="2"/>
        <scheme val="minor"/>
      </rPr>
      <t xml:space="preserve"> expires at end of election - 90 days prior to mail election. </t>
    </r>
    <r>
      <rPr>
        <i/>
        <sz val="12"/>
        <rFont val="Calibri"/>
        <family val="2"/>
        <scheme val="minor"/>
      </rPr>
      <t>M.S. 204B.46; M.R. 8210.3000, subp. 2</t>
    </r>
  </si>
  <si>
    <t>204B.33(b)</t>
  </si>
  <si>
    <r>
      <t xml:space="preserve">OSS: </t>
    </r>
    <r>
      <rPr>
        <sz val="12"/>
        <rFont val="Calibri"/>
        <family val="2"/>
        <scheme val="minor"/>
      </rPr>
      <t xml:space="preserve">Last day for town clerk to </t>
    </r>
    <r>
      <rPr>
        <u/>
        <sz val="12"/>
        <rFont val="Calibri"/>
        <family val="2"/>
        <scheme val="minor"/>
      </rPr>
      <t>post</t>
    </r>
    <r>
      <rPr>
        <sz val="12"/>
        <rFont val="Calibri"/>
        <family val="2"/>
        <scheme val="minor"/>
      </rPr>
      <t xml:space="preserve"> notice of filing period for March Election – including the closing time of 5:00 p.m. </t>
    </r>
    <r>
      <rPr>
        <b/>
        <sz val="12"/>
        <rFont val="Calibri"/>
        <family val="2"/>
        <scheme val="minor"/>
      </rPr>
      <t xml:space="preserve">The muni clerk's office must be open for filing from </t>
    </r>
    <r>
      <rPr>
        <b/>
        <u/>
        <sz val="12"/>
        <rFont val="Calibri"/>
        <family val="2"/>
        <scheme val="minor"/>
      </rPr>
      <t>1:00 to 5:00 p.m. on the last day</t>
    </r>
    <r>
      <rPr>
        <b/>
        <sz val="12"/>
        <rFont val="Calibri"/>
        <family val="2"/>
        <scheme val="minor"/>
      </rPr>
      <t xml:space="preserve"> of filing</t>
    </r>
    <r>
      <rPr>
        <sz val="12"/>
        <rFont val="Calibri"/>
        <family val="2"/>
        <scheme val="minor"/>
      </rPr>
      <t xml:space="preserve"> (subd. 1a) - at least 10 days before first day to file affidavits. </t>
    </r>
    <r>
      <rPr>
        <i/>
        <sz val="12"/>
        <rFont val="Calibri"/>
        <family val="2"/>
        <scheme val="minor"/>
      </rPr>
      <t>M.S. 205.13, subds. 1a &amp; 2</t>
    </r>
  </si>
  <si>
    <r>
      <t xml:space="preserve">County: </t>
    </r>
    <r>
      <rPr>
        <sz val="12"/>
        <rFont val="Calibri"/>
        <family val="2"/>
        <scheme val="minor"/>
      </rPr>
      <t xml:space="preserve">Last day for town clerk to </t>
    </r>
    <r>
      <rPr>
        <u/>
        <sz val="12"/>
        <rFont val="Calibri"/>
        <family val="2"/>
        <scheme val="minor"/>
      </rPr>
      <t>post</t>
    </r>
    <r>
      <rPr>
        <sz val="12"/>
        <rFont val="Calibri"/>
        <family val="2"/>
        <scheme val="minor"/>
      </rPr>
      <t xml:space="preserve"> notice of filing period for March Election – including the closing time of 5:00 p.m. </t>
    </r>
    <r>
      <rPr>
        <b/>
        <sz val="12"/>
        <rFont val="Calibri"/>
        <family val="2"/>
        <scheme val="minor"/>
      </rPr>
      <t xml:space="preserve">The muni clerk's office must be open for filing from </t>
    </r>
    <r>
      <rPr>
        <b/>
        <u/>
        <sz val="12"/>
        <rFont val="Calibri"/>
        <family val="2"/>
        <scheme val="minor"/>
      </rPr>
      <t>1:00 to 5:00 p.m. on the last day</t>
    </r>
    <r>
      <rPr>
        <b/>
        <sz val="12"/>
        <rFont val="Calibri"/>
        <family val="2"/>
        <scheme val="minor"/>
      </rPr>
      <t xml:space="preserve"> of filing</t>
    </r>
    <r>
      <rPr>
        <sz val="12"/>
        <rFont val="Calibri"/>
        <family val="2"/>
        <scheme val="minor"/>
      </rPr>
      <t xml:space="preserve"> (subd. 1a) - at least 10 days before first day to file affidavits. </t>
    </r>
    <r>
      <rPr>
        <i/>
        <sz val="12"/>
        <rFont val="Calibri"/>
        <family val="2"/>
        <scheme val="minor"/>
      </rPr>
      <t>M.S. 205.13, subds. 1a &amp; 2</t>
    </r>
  </si>
  <si>
    <r>
      <t xml:space="preserve">Town with March Elections: </t>
    </r>
    <r>
      <rPr>
        <sz val="12"/>
        <rFont val="Calibri"/>
        <family val="2"/>
        <scheme val="minor"/>
      </rPr>
      <t xml:space="preserve">Last day for town clerk to </t>
    </r>
    <r>
      <rPr>
        <u/>
        <sz val="12"/>
        <rFont val="Calibri"/>
        <family val="2"/>
        <scheme val="minor"/>
      </rPr>
      <t>post</t>
    </r>
    <r>
      <rPr>
        <sz val="12"/>
        <rFont val="Calibri"/>
        <family val="2"/>
        <scheme val="minor"/>
      </rPr>
      <t xml:space="preserve"> notice of filing period for March Election – including the closing time of 5:00 p.m. </t>
    </r>
    <r>
      <rPr>
        <b/>
        <sz val="12"/>
        <rFont val="Calibri"/>
        <family val="2"/>
        <scheme val="minor"/>
      </rPr>
      <t xml:space="preserve">The muni clerk's office must be open for filing from </t>
    </r>
    <r>
      <rPr>
        <b/>
        <u/>
        <sz val="12"/>
        <rFont val="Calibri"/>
        <family val="2"/>
        <scheme val="minor"/>
      </rPr>
      <t>1:00 to 5:00 p.m. on the last day</t>
    </r>
    <r>
      <rPr>
        <b/>
        <sz val="12"/>
        <rFont val="Calibri"/>
        <family val="2"/>
        <scheme val="minor"/>
      </rPr>
      <t xml:space="preserve"> of filing</t>
    </r>
    <r>
      <rPr>
        <sz val="12"/>
        <rFont val="Calibri"/>
        <family val="2"/>
        <scheme val="minor"/>
      </rPr>
      <t xml:space="preserve"> (subd. 1a) - at least 10 days before first day to file affidavits. </t>
    </r>
    <r>
      <rPr>
        <i/>
        <sz val="12"/>
        <rFont val="Calibri"/>
        <family val="2"/>
        <scheme val="minor"/>
      </rPr>
      <t>M.S. 205.13, subds. 1a &amp; 2</t>
    </r>
  </si>
  <si>
    <r>
      <t xml:space="preserve">Christmas Day Holiday: </t>
    </r>
    <r>
      <rPr>
        <sz val="12"/>
        <rFont val="Calibri"/>
        <family val="2"/>
        <scheme val="minor"/>
      </rPr>
      <t xml:space="preserve">No public business shall be transacted, except in cases of necessity. </t>
    </r>
    <r>
      <rPr>
        <i/>
        <sz val="12"/>
        <rFont val="Calibri"/>
        <family val="2"/>
        <scheme val="minor"/>
      </rPr>
      <t>M.S. 645.44, subd. 5</t>
    </r>
  </si>
  <si>
    <r>
      <t xml:space="preserve">New Year's Day Holiday: </t>
    </r>
    <r>
      <rPr>
        <sz val="12"/>
        <rFont val="Calibri"/>
        <family val="2"/>
        <scheme val="minor"/>
      </rPr>
      <t xml:space="preserve">No public business shall be transacted, except in cases of necessity. </t>
    </r>
    <r>
      <rPr>
        <i/>
        <sz val="12"/>
        <rFont val="Calibri"/>
        <family val="2"/>
        <scheme val="minor"/>
      </rPr>
      <t>M.S. 645.44, subd. 5</t>
    </r>
  </si>
  <si>
    <r>
      <t xml:space="preserve">OSS: </t>
    </r>
    <r>
      <rPr>
        <sz val="12"/>
        <rFont val="Calibri"/>
        <family val="2"/>
        <scheme val="minor"/>
      </rPr>
      <t xml:space="preserve">Time period for </t>
    </r>
    <r>
      <rPr>
        <b/>
        <i/>
        <u/>
        <sz val="12"/>
        <rFont val="Calibri"/>
        <family val="2"/>
        <scheme val="minor"/>
      </rPr>
      <t>Town March</t>
    </r>
    <r>
      <rPr>
        <sz val="12"/>
        <rFont val="Calibri"/>
        <family val="2"/>
        <scheme val="minor"/>
      </rPr>
      <t xml:space="preserve"> Elections candidate filings. Filing offices must be open for filing from </t>
    </r>
    <r>
      <rPr>
        <u/>
        <sz val="12"/>
        <rFont val="Calibri"/>
        <family val="2"/>
        <scheme val="minor"/>
      </rPr>
      <t>1:00-5:00 p.m. on the last day</t>
    </r>
    <r>
      <rPr>
        <sz val="12"/>
        <rFont val="Calibri"/>
        <family val="2"/>
        <scheme val="minor"/>
      </rPr>
      <t xml:space="preserve"> of filing. Filing offices will be closed on New Year's Day Holiday  - 70-56 days before the election. </t>
    </r>
    <r>
      <rPr>
        <i/>
        <sz val="12"/>
        <rFont val="Calibri"/>
        <family val="2"/>
        <scheme val="minor"/>
      </rPr>
      <t xml:space="preserve">M.S. 205.13, subd. 1a </t>
    </r>
  </si>
  <si>
    <r>
      <t xml:space="preserve">County: </t>
    </r>
    <r>
      <rPr>
        <sz val="12"/>
        <rFont val="Calibri"/>
        <family val="2"/>
        <scheme val="minor"/>
      </rPr>
      <t xml:space="preserve">Time period for </t>
    </r>
    <r>
      <rPr>
        <b/>
        <i/>
        <u/>
        <sz val="12"/>
        <rFont val="Calibri"/>
        <family val="2"/>
        <scheme val="minor"/>
      </rPr>
      <t>Town March</t>
    </r>
    <r>
      <rPr>
        <sz val="12"/>
        <rFont val="Calibri"/>
        <family val="2"/>
        <scheme val="minor"/>
      </rPr>
      <t xml:space="preserve"> Elections candidate filings. Filing offices must be open for filing from </t>
    </r>
    <r>
      <rPr>
        <u/>
        <sz val="12"/>
        <rFont val="Calibri"/>
        <family val="2"/>
        <scheme val="minor"/>
      </rPr>
      <t>1:00-5:00 p.m. on the last day</t>
    </r>
    <r>
      <rPr>
        <sz val="12"/>
        <rFont val="Calibri"/>
        <family val="2"/>
        <scheme val="minor"/>
      </rPr>
      <t xml:space="preserve"> of filing. Filing offices will be closed on New Year's Day Holiday  - 70-56 days before the election. </t>
    </r>
    <r>
      <rPr>
        <i/>
        <sz val="12"/>
        <rFont val="Calibri"/>
        <family val="2"/>
        <scheme val="minor"/>
      </rPr>
      <t xml:space="preserve">M.S. 205.13, subd. 1a </t>
    </r>
  </si>
  <si>
    <r>
      <t xml:space="preserve">Town with March Elections: </t>
    </r>
    <r>
      <rPr>
        <sz val="12"/>
        <rFont val="Calibri"/>
        <family val="2"/>
        <scheme val="minor"/>
      </rPr>
      <t xml:space="preserve">Time period for </t>
    </r>
    <r>
      <rPr>
        <b/>
        <i/>
        <u/>
        <sz val="12"/>
        <rFont val="Calibri"/>
        <family val="2"/>
        <scheme val="minor"/>
      </rPr>
      <t>Town March</t>
    </r>
    <r>
      <rPr>
        <sz val="12"/>
        <rFont val="Calibri"/>
        <family val="2"/>
        <scheme val="minor"/>
      </rPr>
      <t xml:space="preserve"> Elections candidate filings. Filing offices must be open for filing from </t>
    </r>
    <r>
      <rPr>
        <u/>
        <sz val="12"/>
        <rFont val="Calibri"/>
        <family val="2"/>
        <scheme val="minor"/>
      </rPr>
      <t>1:00-5:00 p.m. on the last day</t>
    </r>
    <r>
      <rPr>
        <sz val="12"/>
        <rFont val="Calibri"/>
        <family val="2"/>
        <scheme val="minor"/>
      </rPr>
      <t xml:space="preserve"> of filing. Filing offices will be closed on New Year's Day Holiday  - 70-56 days before the election. </t>
    </r>
    <r>
      <rPr>
        <i/>
        <sz val="12"/>
        <rFont val="Calibri"/>
        <family val="2"/>
        <scheme val="minor"/>
      </rPr>
      <t xml:space="preserve">M.S. 205.13, subd. 1a </t>
    </r>
  </si>
  <si>
    <r>
      <t xml:space="preserve">OSS: </t>
    </r>
    <r>
      <rPr>
        <u/>
        <sz val="12"/>
        <rFont val="Calibri"/>
        <family val="2"/>
        <scheme val="minor"/>
      </rPr>
      <t>Town March</t>
    </r>
    <r>
      <rPr>
        <sz val="12"/>
        <rFont val="Calibri"/>
        <family val="2"/>
        <scheme val="minor"/>
      </rPr>
      <t xml:space="preserve"> Elections candidates filing period closes. </t>
    </r>
    <r>
      <rPr>
        <b/>
        <i/>
        <u/>
        <sz val="12"/>
        <rFont val="Calibri"/>
        <family val="2"/>
        <scheme val="minor"/>
      </rPr>
      <t xml:space="preserve">Clerk's office must be open until 5:00 p.m. </t>
    </r>
    <r>
      <rPr>
        <sz val="12"/>
        <rFont val="Calibri"/>
        <family val="2"/>
        <scheme val="minor"/>
      </rPr>
      <t xml:space="preserve">- 56 days before election. </t>
    </r>
    <r>
      <rPr>
        <i/>
        <sz val="12"/>
        <rFont val="Calibri"/>
        <family val="2"/>
        <scheme val="minor"/>
      </rPr>
      <t>M.S. 205.13, subd. 1a</t>
    </r>
  </si>
  <si>
    <r>
      <t xml:space="preserve">County: </t>
    </r>
    <r>
      <rPr>
        <u/>
        <sz val="12"/>
        <rFont val="Calibri"/>
        <family val="2"/>
        <scheme val="minor"/>
      </rPr>
      <t>Town March</t>
    </r>
    <r>
      <rPr>
        <sz val="12"/>
        <rFont val="Calibri"/>
        <family val="2"/>
        <scheme val="minor"/>
      </rPr>
      <t xml:space="preserve"> Elections candidates filing period closes. </t>
    </r>
    <r>
      <rPr>
        <b/>
        <i/>
        <u/>
        <sz val="12"/>
        <rFont val="Calibri"/>
        <family val="2"/>
        <scheme val="minor"/>
      </rPr>
      <t xml:space="preserve">Clerk's office must be open until 5:00 p.m. </t>
    </r>
    <r>
      <rPr>
        <sz val="12"/>
        <rFont val="Calibri"/>
        <family val="2"/>
        <scheme val="minor"/>
      </rPr>
      <t xml:space="preserve">- 56 days before election. </t>
    </r>
    <r>
      <rPr>
        <i/>
        <sz val="12"/>
        <rFont val="Calibri"/>
        <family val="2"/>
        <scheme val="minor"/>
      </rPr>
      <t>M.S. 205.13, subd. 1a</t>
    </r>
  </si>
  <si>
    <r>
      <t xml:space="preserve">Town with March Elections: </t>
    </r>
    <r>
      <rPr>
        <u/>
        <sz val="12"/>
        <rFont val="Calibri"/>
        <family val="2"/>
        <scheme val="minor"/>
      </rPr>
      <t>Town March</t>
    </r>
    <r>
      <rPr>
        <sz val="12"/>
        <rFont val="Calibri"/>
        <family val="2"/>
        <scheme val="minor"/>
      </rPr>
      <t xml:space="preserve"> Elections candidates filing period closes. </t>
    </r>
    <r>
      <rPr>
        <b/>
        <i/>
        <u/>
        <sz val="12"/>
        <rFont val="Calibri"/>
        <family val="2"/>
        <scheme val="minor"/>
      </rPr>
      <t xml:space="preserve">Clerk's office must be open until 5:00 p.m. </t>
    </r>
    <r>
      <rPr>
        <sz val="12"/>
        <rFont val="Calibri"/>
        <family val="2"/>
        <scheme val="minor"/>
      </rPr>
      <t xml:space="preserve">- 56 days before election. </t>
    </r>
    <r>
      <rPr>
        <i/>
        <sz val="12"/>
        <rFont val="Calibri"/>
        <family val="2"/>
        <scheme val="minor"/>
      </rPr>
      <t>M.S. 205.13, subd. 1a</t>
    </r>
  </si>
  <si>
    <r>
      <t xml:space="preserve">OSS: </t>
    </r>
    <r>
      <rPr>
        <sz val="12"/>
        <rFont val="Calibri"/>
        <family val="2"/>
        <scheme val="minor"/>
      </rPr>
      <t xml:space="preserve">Candidates for </t>
    </r>
    <r>
      <rPr>
        <b/>
        <i/>
        <u/>
        <sz val="12"/>
        <rFont val="Calibri"/>
        <family val="2"/>
        <scheme val="minor"/>
      </rPr>
      <t>March Town</t>
    </r>
    <r>
      <rPr>
        <sz val="12"/>
        <rFont val="Calibri"/>
        <family val="2"/>
        <scheme val="minor"/>
      </rPr>
      <t xml:space="preserve"> elections may withdraw until 5:00 p.m. - 2 days after filing period closes. </t>
    </r>
    <r>
      <rPr>
        <i/>
        <sz val="12"/>
        <rFont val="Calibri"/>
        <family val="2"/>
        <scheme val="minor"/>
      </rPr>
      <t>M.S. 205.13, subd. 6</t>
    </r>
  </si>
  <si>
    <r>
      <t xml:space="preserve">County: </t>
    </r>
    <r>
      <rPr>
        <sz val="12"/>
        <rFont val="Calibri"/>
        <family val="2"/>
        <scheme val="minor"/>
      </rPr>
      <t xml:space="preserve">Candidates for </t>
    </r>
    <r>
      <rPr>
        <b/>
        <i/>
        <u/>
        <sz val="12"/>
        <rFont val="Calibri"/>
        <family val="2"/>
        <scheme val="minor"/>
      </rPr>
      <t>March Town</t>
    </r>
    <r>
      <rPr>
        <sz val="12"/>
        <rFont val="Calibri"/>
        <family val="2"/>
        <scheme val="minor"/>
      </rPr>
      <t xml:space="preserve"> elections may withdraw until 5:00 p.m. - 2 days after filing period closes. </t>
    </r>
    <r>
      <rPr>
        <i/>
        <sz val="12"/>
        <rFont val="Calibri"/>
        <family val="2"/>
        <scheme val="minor"/>
      </rPr>
      <t>M.S. 205.13, subd. 6</t>
    </r>
  </si>
  <si>
    <r>
      <t xml:space="preserve">Town with March Elections: </t>
    </r>
    <r>
      <rPr>
        <sz val="12"/>
        <rFont val="Calibri"/>
        <family val="2"/>
        <scheme val="minor"/>
      </rPr>
      <t xml:space="preserve">Candidates for </t>
    </r>
    <r>
      <rPr>
        <b/>
        <i/>
        <u/>
        <sz val="12"/>
        <rFont val="Calibri"/>
        <family val="2"/>
        <scheme val="minor"/>
      </rPr>
      <t>March Town</t>
    </r>
    <r>
      <rPr>
        <sz val="12"/>
        <rFont val="Calibri"/>
        <family val="2"/>
        <scheme val="minor"/>
      </rPr>
      <t xml:space="preserve"> elections may withdraw until 5:00 p.m. - 2 days after filing period closes. </t>
    </r>
    <r>
      <rPr>
        <i/>
        <sz val="12"/>
        <rFont val="Calibri"/>
        <family val="2"/>
        <scheme val="minor"/>
      </rPr>
      <t>M.S. 205.13, subd. 6</t>
    </r>
  </si>
  <si>
    <r>
      <t xml:space="preserve">OSS: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publish</t>
    </r>
    <r>
      <rPr>
        <sz val="12"/>
        <rFont val="Calibri"/>
        <family val="2"/>
        <scheme val="minor"/>
      </rPr>
      <t xml:space="preserve"> a notice of candidate filing - at least 2 weeks before filing opens. </t>
    </r>
    <r>
      <rPr>
        <i/>
        <sz val="12"/>
        <rFont val="Calibri"/>
        <family val="2"/>
        <scheme val="minor"/>
      </rPr>
      <t>M.S. 205.13, subd. 2; 205A.06, subd. 2</t>
    </r>
  </si>
  <si>
    <r>
      <t xml:space="preserve">Campaign Finance: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publish</t>
    </r>
    <r>
      <rPr>
        <sz val="12"/>
        <rFont val="Calibri"/>
        <family val="2"/>
        <scheme val="minor"/>
      </rPr>
      <t xml:space="preserve"> a notice of candidate filing - at least 2 weeks before filing opens. </t>
    </r>
    <r>
      <rPr>
        <i/>
        <sz val="12"/>
        <rFont val="Calibri"/>
        <family val="2"/>
        <scheme val="minor"/>
      </rPr>
      <t>M.S. 205.13, subd. 2; 205A.06, subd. 2</t>
    </r>
  </si>
  <si>
    <r>
      <t xml:space="preserve">Political Parties: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publish</t>
    </r>
    <r>
      <rPr>
        <sz val="12"/>
        <rFont val="Calibri"/>
        <family val="2"/>
        <scheme val="minor"/>
      </rPr>
      <t xml:space="preserve"> a notice of candidate filing - at least 2 weeks before filing opens. </t>
    </r>
    <r>
      <rPr>
        <i/>
        <sz val="12"/>
        <rFont val="Calibri"/>
        <family val="2"/>
        <scheme val="minor"/>
      </rPr>
      <t>M.S. 205.13, subd. 2; 205A.06, subd. 2</t>
    </r>
  </si>
  <si>
    <r>
      <t xml:space="preserve">County: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publish</t>
    </r>
    <r>
      <rPr>
        <sz val="12"/>
        <rFont val="Calibri"/>
        <family val="2"/>
        <scheme val="minor"/>
      </rPr>
      <t xml:space="preserve"> a notice of candidate filing - at least 2 weeks before filing opens. </t>
    </r>
    <r>
      <rPr>
        <i/>
        <sz val="12"/>
        <rFont val="Calibri"/>
        <family val="2"/>
        <scheme val="minor"/>
      </rPr>
      <t>M.S. 205.13, subd. 2; 205A.06, subd. 2</t>
    </r>
  </si>
  <si>
    <r>
      <t xml:space="preserve">City with a Primary: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publish</t>
    </r>
    <r>
      <rPr>
        <sz val="12"/>
        <rFont val="Calibri"/>
        <family val="2"/>
        <scheme val="minor"/>
      </rPr>
      <t xml:space="preserve"> a notice of candidate filing - at least 2 weeks before filing opens. </t>
    </r>
    <r>
      <rPr>
        <i/>
        <sz val="12"/>
        <rFont val="Calibri"/>
        <family val="2"/>
        <scheme val="minor"/>
      </rPr>
      <t>M.S. 205.13, subd. 2; 205A.06, subd. 2</t>
    </r>
  </si>
  <si>
    <r>
      <t xml:space="preserve">School District with a Primary: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publish</t>
    </r>
    <r>
      <rPr>
        <sz val="12"/>
        <rFont val="Calibri"/>
        <family val="2"/>
        <scheme val="minor"/>
      </rPr>
      <t xml:space="preserve"> a notice of candidate filing - at least 2 weeks before filing opens. </t>
    </r>
    <r>
      <rPr>
        <i/>
        <sz val="12"/>
        <rFont val="Calibri"/>
        <family val="2"/>
        <scheme val="minor"/>
      </rPr>
      <t>M.S. 205.13, subd. 2; 205A.06, subd. 2</t>
    </r>
  </si>
  <si>
    <r>
      <t xml:space="preserve">OSS: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post</t>
    </r>
    <r>
      <rPr>
        <sz val="12"/>
        <rFont val="Calibri"/>
        <family val="2"/>
        <scheme val="minor"/>
      </rPr>
      <t xml:space="preserve"> a notice of candidate filing - at least 10 days before filing opens. </t>
    </r>
    <r>
      <rPr>
        <i/>
        <sz val="12"/>
        <rFont val="Calibri"/>
        <family val="2"/>
        <scheme val="minor"/>
      </rPr>
      <t>M.S. 205.13, subd. 2; 205A.06, subd. 2</t>
    </r>
  </si>
  <si>
    <r>
      <t xml:space="preserve">Campaign Finance: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post</t>
    </r>
    <r>
      <rPr>
        <sz val="12"/>
        <rFont val="Calibri"/>
        <family val="2"/>
        <scheme val="minor"/>
      </rPr>
      <t xml:space="preserve"> a notice of candidate filing - at least 10 days before filing opens. </t>
    </r>
    <r>
      <rPr>
        <i/>
        <sz val="12"/>
        <rFont val="Calibri"/>
        <family val="2"/>
        <scheme val="minor"/>
      </rPr>
      <t>M.S. 205.13, subd. 2; 205A.06, subd. 2</t>
    </r>
  </si>
  <si>
    <r>
      <t xml:space="preserve">Political Parties: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post</t>
    </r>
    <r>
      <rPr>
        <sz val="12"/>
        <rFont val="Calibri"/>
        <family val="2"/>
        <scheme val="minor"/>
      </rPr>
      <t xml:space="preserve"> a notice of candidate filing - at least 10 days before filing opens. </t>
    </r>
    <r>
      <rPr>
        <i/>
        <sz val="12"/>
        <rFont val="Calibri"/>
        <family val="2"/>
        <scheme val="minor"/>
      </rPr>
      <t>M.S. 205.13, subd. 2; 205A.06, subd. 2</t>
    </r>
  </si>
  <si>
    <r>
      <t xml:space="preserve">County: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post</t>
    </r>
    <r>
      <rPr>
        <sz val="12"/>
        <rFont val="Calibri"/>
        <family val="2"/>
        <scheme val="minor"/>
      </rPr>
      <t xml:space="preserve"> a notice of candidate filing - at least 10 days before filing opens. </t>
    </r>
    <r>
      <rPr>
        <i/>
        <sz val="12"/>
        <rFont val="Calibri"/>
        <family val="2"/>
        <scheme val="minor"/>
      </rPr>
      <t>M.S. 205.13, subd. 2; 205A.06, subd. 2</t>
    </r>
  </si>
  <si>
    <r>
      <t xml:space="preserve">City with a Primary: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post</t>
    </r>
    <r>
      <rPr>
        <sz val="12"/>
        <rFont val="Calibri"/>
        <family val="2"/>
        <scheme val="minor"/>
      </rPr>
      <t xml:space="preserve"> a notice of candidate filing - at least 10 days before filing opens. </t>
    </r>
    <r>
      <rPr>
        <i/>
        <sz val="12"/>
        <rFont val="Calibri"/>
        <family val="2"/>
        <scheme val="minor"/>
      </rPr>
      <t>M.S. 205.13, subd. 2; 205A.06, subd. 2</t>
    </r>
  </si>
  <si>
    <r>
      <t xml:space="preserve">School District with a Primary: </t>
    </r>
    <r>
      <rPr>
        <sz val="12"/>
        <rFont val="Calibri"/>
        <family val="2"/>
        <scheme val="minor"/>
      </rPr>
      <t xml:space="preserve">Last day for </t>
    </r>
    <r>
      <rPr>
        <i/>
        <sz val="12"/>
        <rFont val="Calibri"/>
        <family val="2"/>
        <scheme val="minor"/>
      </rPr>
      <t>primary-possible</t>
    </r>
    <r>
      <rPr>
        <sz val="12"/>
        <rFont val="Calibri"/>
        <family val="2"/>
        <scheme val="minor"/>
      </rPr>
      <t xml:space="preserve"> cities &amp; school districts with even-year general or special elections being held on </t>
    </r>
    <r>
      <rPr>
        <b/>
        <i/>
        <u/>
        <sz val="12"/>
        <rFont val="Calibri"/>
        <family val="2"/>
        <scheme val="minor"/>
      </rPr>
      <t>State General</t>
    </r>
    <r>
      <rPr>
        <sz val="12"/>
        <rFont val="Calibri"/>
        <family val="2"/>
        <scheme val="minor"/>
      </rPr>
      <t xml:space="preserve"> election date to </t>
    </r>
    <r>
      <rPr>
        <i/>
        <sz val="12"/>
        <rFont val="Calibri"/>
        <family val="2"/>
        <scheme val="minor"/>
      </rPr>
      <t>post</t>
    </r>
    <r>
      <rPr>
        <sz val="12"/>
        <rFont val="Calibri"/>
        <family val="2"/>
        <scheme val="minor"/>
      </rPr>
      <t xml:space="preserve"> a notice of candidate filing - at least 10 days before filing opens. </t>
    </r>
    <r>
      <rPr>
        <i/>
        <sz val="12"/>
        <rFont val="Calibri"/>
        <family val="2"/>
        <scheme val="minor"/>
      </rPr>
      <t>M.S. 205.13, subd. 2; 205A.06, subd. 2</t>
    </r>
  </si>
  <si>
    <t>205.13, subd. 1a; 205A.06, subd. 1a; 447.32, subd. 4</t>
  </si>
  <si>
    <r>
      <t>Jurisdiction with May Uniform Election Day Special Elections: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May Uniform Election Date</t>
    </r>
    <r>
      <rPr>
        <sz val="12"/>
        <rFont val="Calibri"/>
        <family val="2"/>
        <scheme val="minor"/>
      </rPr>
      <t xml:space="preserve"> municipal &amp; school district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</si>
  <si>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 xml:space="preserve">OSS: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</si>
  <si>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Campaign Finance: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</si>
  <si>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Political Parties: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</si>
  <si>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County: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</si>
  <si>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City with a Primary: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</si>
  <si>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City without a Primary: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</si>
  <si>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Town with March Elections: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</si>
  <si>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Town with November Elections: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</si>
  <si>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Hospital District: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</si>
  <si>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School District without a Primary: </t>
    </r>
    <r>
      <rPr>
        <sz val="12"/>
        <rFont val="Calibri"/>
        <family val="2"/>
        <scheme val="minor"/>
      </rPr>
      <t xml:space="preserve">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 no more than 98 days nor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</si>
  <si>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t>205.13, subds. 1a &amp; 2; 205A.06, subds. 1a &amp; 2; 447.32, subds. 3 &amp; 4</t>
  </si>
  <si>
    <r>
      <t xml:space="preserve">Memorial Day Holiday: </t>
    </r>
    <r>
      <rPr>
        <sz val="12"/>
        <rFont val="Calibri"/>
        <family val="2"/>
        <scheme val="minor"/>
      </rPr>
      <t xml:space="preserve">No public business shall be transacted  except in cases of necessity. </t>
    </r>
    <r>
      <rPr>
        <i/>
        <sz val="12"/>
        <rFont val="Calibri"/>
        <family val="2"/>
        <scheme val="minor"/>
      </rPr>
      <t>M.S. 645.44, subd. 5</t>
    </r>
  </si>
  <si>
    <r>
      <t xml:space="preserve">OSS: </t>
    </r>
    <r>
      <rPr>
        <sz val="12"/>
        <rFont val="Calibri"/>
        <family val="2"/>
        <scheme val="minor"/>
      </rPr>
      <t xml:space="preserve">Federal, state and county (including SWCD) offices 2018 State Election cycle </t>
    </r>
    <r>
      <rPr>
        <i/>
        <sz val="12"/>
        <rFont val="Calibri"/>
        <family val="2"/>
        <scheme val="minor"/>
      </rPr>
      <t>"early"</t>
    </r>
    <r>
      <rPr>
        <sz val="12"/>
        <rFont val="Calibri"/>
        <family val="2"/>
        <scheme val="minor"/>
      </rPr>
      <t xml:space="preserve"> </t>
    </r>
    <r>
      <rPr>
        <b/>
        <i/>
        <u/>
        <sz val="12"/>
        <rFont val="Calibri"/>
        <family val="2"/>
        <scheme val="minor"/>
      </rPr>
      <t>filing period</t>
    </r>
    <r>
      <rPr>
        <sz val="12"/>
        <rFont val="Calibri"/>
        <family val="2"/>
        <scheme val="minor"/>
      </rPr>
      <t xml:space="preserve">. Filing period for cities &amp; school districts with a primary candidates to file - 84 - 70 days before the </t>
    </r>
    <r>
      <rPr>
        <b/>
        <i/>
        <u/>
        <sz val="12"/>
        <rFont val="Calibri"/>
        <family val="2"/>
        <scheme val="minor"/>
      </rPr>
      <t>State Primary</t>
    </r>
    <r>
      <rPr>
        <sz val="12"/>
        <rFont val="Calibri"/>
        <family val="2"/>
        <scheme val="minor"/>
      </rPr>
      <t xml:space="preserve">. </t>
    </r>
    <r>
      <rPr>
        <i/>
        <sz val="12"/>
        <rFont val="Calibri"/>
        <family val="2"/>
        <scheme val="minor"/>
      </rPr>
      <t>M.S. 103C.305, subd. 2; 204B.09, subd. 1(a); 205.13, subd. 1a; 205A.06, subd. 1a</t>
    </r>
  </si>
  <si>
    <t>103C.305, subd. 2; 204B.09, subd. 1(a); 205.13, subd. 1a; 205A.06, subd. 1a</t>
  </si>
  <si>
    <r>
      <t xml:space="preserve">Campaign Finance: </t>
    </r>
    <r>
      <rPr>
        <sz val="12"/>
        <rFont val="Calibri"/>
        <family val="2"/>
        <scheme val="minor"/>
      </rPr>
      <t xml:space="preserve">Federal, state and county (including SWCD) offices 2018 State Election cycle </t>
    </r>
    <r>
      <rPr>
        <i/>
        <sz val="12"/>
        <rFont val="Calibri"/>
        <family val="2"/>
        <scheme val="minor"/>
      </rPr>
      <t>"early"</t>
    </r>
    <r>
      <rPr>
        <sz val="12"/>
        <rFont val="Calibri"/>
        <family val="2"/>
        <scheme val="minor"/>
      </rPr>
      <t xml:space="preserve"> </t>
    </r>
    <r>
      <rPr>
        <b/>
        <i/>
        <u/>
        <sz val="12"/>
        <rFont val="Calibri"/>
        <family val="2"/>
        <scheme val="minor"/>
      </rPr>
      <t>filing period</t>
    </r>
    <r>
      <rPr>
        <sz val="12"/>
        <rFont val="Calibri"/>
        <family val="2"/>
        <scheme val="minor"/>
      </rPr>
      <t xml:space="preserve">. Filing period for cities &amp; school districts with a primary candidates to file - 84 - 70 days before the </t>
    </r>
    <r>
      <rPr>
        <b/>
        <i/>
        <u/>
        <sz val="12"/>
        <rFont val="Calibri"/>
        <family val="2"/>
        <scheme val="minor"/>
      </rPr>
      <t>State Primary</t>
    </r>
    <r>
      <rPr>
        <sz val="12"/>
        <rFont val="Calibri"/>
        <family val="2"/>
        <scheme val="minor"/>
      </rPr>
      <t xml:space="preserve">. </t>
    </r>
    <r>
      <rPr>
        <i/>
        <sz val="12"/>
        <rFont val="Calibri"/>
        <family val="2"/>
        <scheme val="minor"/>
      </rPr>
      <t>M.S. 103C.305, subd. 2; 204B.09, subd. 1(a); 205.13, subd. 1a; 205A.06, subd. 1a</t>
    </r>
  </si>
  <si>
    <r>
      <t xml:space="preserve">Political Parties: </t>
    </r>
    <r>
      <rPr>
        <sz val="12"/>
        <rFont val="Calibri"/>
        <family val="2"/>
        <scheme val="minor"/>
      </rPr>
      <t xml:space="preserve">Federal, state and county (including SWCD) offices 2018 State Election cycle </t>
    </r>
    <r>
      <rPr>
        <i/>
        <sz val="12"/>
        <rFont val="Calibri"/>
        <family val="2"/>
        <scheme val="minor"/>
      </rPr>
      <t>"early"</t>
    </r>
    <r>
      <rPr>
        <sz val="12"/>
        <rFont val="Calibri"/>
        <family val="2"/>
        <scheme val="minor"/>
      </rPr>
      <t xml:space="preserve"> </t>
    </r>
    <r>
      <rPr>
        <b/>
        <i/>
        <u/>
        <sz val="12"/>
        <rFont val="Calibri"/>
        <family val="2"/>
        <scheme val="minor"/>
      </rPr>
      <t>filing period</t>
    </r>
    <r>
      <rPr>
        <sz val="12"/>
        <rFont val="Calibri"/>
        <family val="2"/>
        <scheme val="minor"/>
      </rPr>
      <t xml:space="preserve">. Filing period for cities &amp; school districts with a primary candidates to file - 84 - 70 days before the </t>
    </r>
    <r>
      <rPr>
        <b/>
        <i/>
        <u/>
        <sz val="12"/>
        <rFont val="Calibri"/>
        <family val="2"/>
        <scheme val="minor"/>
      </rPr>
      <t>State Primary</t>
    </r>
    <r>
      <rPr>
        <sz val="12"/>
        <rFont val="Calibri"/>
        <family val="2"/>
        <scheme val="minor"/>
      </rPr>
      <t xml:space="preserve">. </t>
    </r>
    <r>
      <rPr>
        <i/>
        <sz val="12"/>
        <rFont val="Calibri"/>
        <family val="2"/>
        <scheme val="minor"/>
      </rPr>
      <t>M.S. 103C.305, subd. 2; 204B.09, subd. 1(a); 205.13, subd. 1a; 205A.06, subd. 1a</t>
    </r>
  </si>
  <si>
    <r>
      <t xml:space="preserve">County: </t>
    </r>
    <r>
      <rPr>
        <sz val="12"/>
        <rFont val="Calibri"/>
        <family val="2"/>
        <scheme val="minor"/>
      </rPr>
      <t xml:space="preserve">Federal, state and county (including SWCD) offices 2018 State Election cycle </t>
    </r>
    <r>
      <rPr>
        <i/>
        <sz val="12"/>
        <rFont val="Calibri"/>
        <family val="2"/>
        <scheme val="minor"/>
      </rPr>
      <t>"early"</t>
    </r>
    <r>
      <rPr>
        <sz val="12"/>
        <rFont val="Calibri"/>
        <family val="2"/>
        <scheme val="minor"/>
      </rPr>
      <t xml:space="preserve"> </t>
    </r>
    <r>
      <rPr>
        <b/>
        <i/>
        <u/>
        <sz val="12"/>
        <rFont val="Calibri"/>
        <family val="2"/>
        <scheme val="minor"/>
      </rPr>
      <t>filing period</t>
    </r>
    <r>
      <rPr>
        <sz val="12"/>
        <rFont val="Calibri"/>
        <family val="2"/>
        <scheme val="minor"/>
      </rPr>
      <t xml:space="preserve">. Filing period for cities &amp; school districts with a primary candidates to file - 84 - 70 days before the </t>
    </r>
    <r>
      <rPr>
        <b/>
        <i/>
        <u/>
        <sz val="12"/>
        <rFont val="Calibri"/>
        <family val="2"/>
        <scheme val="minor"/>
      </rPr>
      <t>State Primary</t>
    </r>
    <r>
      <rPr>
        <sz val="12"/>
        <rFont val="Calibri"/>
        <family val="2"/>
        <scheme val="minor"/>
      </rPr>
      <t xml:space="preserve">. </t>
    </r>
    <r>
      <rPr>
        <i/>
        <sz val="12"/>
        <rFont val="Calibri"/>
        <family val="2"/>
        <scheme val="minor"/>
      </rPr>
      <t>M.S. 103C.305, subd. 2; 204B.09, subd. 1(a); 205.13, subd. 1a; 205A.06, subd. 1a</t>
    </r>
  </si>
  <si>
    <r>
      <t xml:space="preserve">SWCD: </t>
    </r>
    <r>
      <rPr>
        <sz val="12"/>
        <rFont val="Calibri"/>
        <family val="2"/>
        <scheme val="minor"/>
      </rPr>
      <t xml:space="preserve">Federal, state and county (including SWCD) offices 2018 State Election cycle </t>
    </r>
    <r>
      <rPr>
        <i/>
        <sz val="12"/>
        <rFont val="Calibri"/>
        <family val="2"/>
        <scheme val="minor"/>
      </rPr>
      <t>"early"</t>
    </r>
    <r>
      <rPr>
        <sz val="12"/>
        <rFont val="Calibri"/>
        <family val="2"/>
        <scheme val="minor"/>
      </rPr>
      <t xml:space="preserve"> </t>
    </r>
    <r>
      <rPr>
        <b/>
        <i/>
        <u/>
        <sz val="12"/>
        <rFont val="Calibri"/>
        <family val="2"/>
        <scheme val="minor"/>
      </rPr>
      <t>filing period</t>
    </r>
    <r>
      <rPr>
        <sz val="12"/>
        <rFont val="Calibri"/>
        <family val="2"/>
        <scheme val="minor"/>
      </rPr>
      <t xml:space="preserve">. Filing period for cities &amp; school districts with a primary candidates to file - 84 - 70 days before the </t>
    </r>
    <r>
      <rPr>
        <b/>
        <i/>
        <u/>
        <sz val="12"/>
        <rFont val="Calibri"/>
        <family val="2"/>
        <scheme val="minor"/>
      </rPr>
      <t>State Primary</t>
    </r>
    <r>
      <rPr>
        <sz val="12"/>
        <rFont val="Calibri"/>
        <family val="2"/>
        <scheme val="minor"/>
      </rPr>
      <t xml:space="preserve">. </t>
    </r>
    <r>
      <rPr>
        <i/>
        <sz val="12"/>
        <rFont val="Calibri"/>
        <family val="2"/>
        <scheme val="minor"/>
      </rPr>
      <t>M.S. 103C.305, subd. 2; 204B.09, subd. 1(a); 205.13, subd. 1a; 205A.06, subd. 1a</t>
    </r>
  </si>
  <si>
    <r>
      <t xml:space="preserve">City with a Primary: </t>
    </r>
    <r>
      <rPr>
        <sz val="12"/>
        <rFont val="Calibri"/>
        <family val="2"/>
        <scheme val="minor"/>
      </rPr>
      <t xml:space="preserve">Federal, state and county (including SWCD) offices 2018 State Election cycle </t>
    </r>
    <r>
      <rPr>
        <i/>
        <sz val="12"/>
        <rFont val="Calibri"/>
        <family val="2"/>
        <scheme val="minor"/>
      </rPr>
      <t>"early"</t>
    </r>
    <r>
      <rPr>
        <sz val="12"/>
        <rFont val="Calibri"/>
        <family val="2"/>
        <scheme val="minor"/>
      </rPr>
      <t xml:space="preserve"> </t>
    </r>
    <r>
      <rPr>
        <b/>
        <i/>
        <u/>
        <sz val="12"/>
        <rFont val="Calibri"/>
        <family val="2"/>
        <scheme val="minor"/>
      </rPr>
      <t>filing period</t>
    </r>
    <r>
      <rPr>
        <sz val="12"/>
        <rFont val="Calibri"/>
        <family val="2"/>
        <scheme val="minor"/>
      </rPr>
      <t xml:space="preserve">. Filing period for cities &amp; school districts with a primary candidates to file - 84 - 70 days before the </t>
    </r>
    <r>
      <rPr>
        <b/>
        <i/>
        <u/>
        <sz val="12"/>
        <rFont val="Calibri"/>
        <family val="2"/>
        <scheme val="minor"/>
      </rPr>
      <t>State Primary</t>
    </r>
    <r>
      <rPr>
        <sz val="12"/>
        <rFont val="Calibri"/>
        <family val="2"/>
        <scheme val="minor"/>
      </rPr>
      <t xml:space="preserve">. </t>
    </r>
    <r>
      <rPr>
        <i/>
        <sz val="12"/>
        <rFont val="Calibri"/>
        <family val="2"/>
        <scheme val="minor"/>
      </rPr>
      <t>M.S. 103C.305, subd. 2; 204B.09, subd. 1(a); 205.13, subd. 1a; 205A.06, subd. 1a</t>
    </r>
  </si>
  <si>
    <r>
      <t xml:space="preserve">School District with a Primary: </t>
    </r>
    <r>
      <rPr>
        <sz val="12"/>
        <rFont val="Calibri"/>
        <family val="2"/>
        <scheme val="minor"/>
      </rPr>
      <t xml:space="preserve">Federal, state and county (including SWCD) offices 2018 State Election cycle </t>
    </r>
    <r>
      <rPr>
        <i/>
        <sz val="12"/>
        <rFont val="Calibri"/>
        <family val="2"/>
        <scheme val="minor"/>
      </rPr>
      <t>"early"</t>
    </r>
    <r>
      <rPr>
        <sz val="12"/>
        <rFont val="Calibri"/>
        <family val="2"/>
        <scheme val="minor"/>
      </rPr>
      <t xml:space="preserve"> </t>
    </r>
    <r>
      <rPr>
        <b/>
        <i/>
        <u/>
        <sz val="12"/>
        <rFont val="Calibri"/>
        <family val="2"/>
        <scheme val="minor"/>
      </rPr>
      <t>filing period</t>
    </r>
    <r>
      <rPr>
        <sz val="12"/>
        <rFont val="Calibri"/>
        <family val="2"/>
        <scheme val="minor"/>
      </rPr>
      <t xml:space="preserve">. Filing period for cities &amp; school districts with a primary candidates to file - 84 - 70 days before the </t>
    </r>
    <r>
      <rPr>
        <b/>
        <i/>
        <u/>
        <sz val="12"/>
        <rFont val="Calibri"/>
        <family val="2"/>
        <scheme val="minor"/>
      </rPr>
      <t>State Primary</t>
    </r>
    <r>
      <rPr>
        <sz val="12"/>
        <rFont val="Calibri"/>
        <family val="2"/>
        <scheme val="minor"/>
      </rPr>
      <t xml:space="preserve">. </t>
    </r>
    <r>
      <rPr>
        <i/>
        <sz val="12"/>
        <rFont val="Calibri"/>
        <family val="2"/>
        <scheme val="minor"/>
      </rPr>
      <t>M.S. 103C.305, subd. 2; 204B.09, subd. 1(a); 205.13, subd. 1a; 205A.06, subd. 1a</t>
    </r>
  </si>
  <si>
    <t>10A.01, subds. 22 &amp; 24; 10A.09, subd. 2; 473.121, subd. 2</t>
  </si>
  <si>
    <t>10A.01, subds. 22 &amp; 24; 10A.09, subd. 1(3); 473.121, subd. 2</t>
  </si>
  <si>
    <r>
      <t xml:space="preserve">City with a Primary: </t>
    </r>
    <r>
      <rPr>
        <sz val="12"/>
        <rFont val="Calibri"/>
        <family val="2"/>
        <scheme val="minor"/>
      </rPr>
      <t xml:space="preserve">OSS, counties (legislative offices) &amp; cities (primary-possible)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(legislative office or city office of 7-county metro area with population over 50,000) - upon receipt of affidavit of candidacy or petition to appear on the </t>
    </r>
    <r>
      <rPr>
        <b/>
        <i/>
        <u/>
        <sz val="12"/>
        <rFont val="Calibri"/>
        <family val="2"/>
        <scheme val="minor"/>
      </rPr>
      <t>State General Election Cycle</t>
    </r>
    <r>
      <rPr>
        <sz val="12"/>
        <rFont val="Calibri"/>
        <family val="2"/>
        <scheme val="minor"/>
      </rPr>
      <t xml:space="preserve"> ballot(s). </t>
    </r>
    <r>
      <rPr>
        <i/>
        <sz val="12"/>
        <rFont val="Calibri"/>
        <family val="2"/>
        <scheme val="minor"/>
      </rPr>
      <t>M.S. 10A.01, subds. 22 &amp; 24; 10A.09, subd. 2; 473.121, subd. 2</t>
    </r>
  </si>
  <si>
    <r>
      <t xml:space="preserve">County: </t>
    </r>
    <r>
      <rPr>
        <sz val="12"/>
        <rFont val="Calibri"/>
        <family val="2"/>
        <scheme val="minor"/>
      </rPr>
      <t xml:space="preserve">OSS, counties (legislative offices) &amp; cities (primary-possible)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(legislative office or city office of 7-county metro area with population over 50,000) - upon receipt of affidavit of candidacy or petition to appear on the </t>
    </r>
    <r>
      <rPr>
        <b/>
        <i/>
        <u/>
        <sz val="12"/>
        <rFont val="Calibri"/>
        <family val="2"/>
        <scheme val="minor"/>
      </rPr>
      <t>State General Election Cycle</t>
    </r>
    <r>
      <rPr>
        <sz val="12"/>
        <rFont val="Calibri"/>
        <family val="2"/>
        <scheme val="minor"/>
      </rPr>
      <t xml:space="preserve"> ballot(s). </t>
    </r>
    <r>
      <rPr>
        <i/>
        <sz val="12"/>
        <rFont val="Calibri"/>
        <family val="2"/>
        <scheme val="minor"/>
      </rPr>
      <t>M.S. 10A.01, subds. 22 &amp; 24; 10A.09, subd. 2; 473.121, subd. 2</t>
    </r>
  </si>
  <si>
    <r>
      <t xml:space="preserve">Political Parties: </t>
    </r>
    <r>
      <rPr>
        <sz val="12"/>
        <rFont val="Calibri"/>
        <family val="2"/>
        <scheme val="minor"/>
      </rPr>
      <t xml:space="preserve">OSS, counties (legislative offices) &amp; cities (primary-possible)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(legislative office or city office of 7-county metro area with population over 50,000) - upon receipt of affidavit of candidacy or petition to appear on the </t>
    </r>
    <r>
      <rPr>
        <b/>
        <i/>
        <u/>
        <sz val="12"/>
        <rFont val="Calibri"/>
        <family val="2"/>
        <scheme val="minor"/>
      </rPr>
      <t>State General Election Cycle</t>
    </r>
    <r>
      <rPr>
        <sz val="12"/>
        <rFont val="Calibri"/>
        <family val="2"/>
        <scheme val="minor"/>
      </rPr>
      <t xml:space="preserve"> ballot(s). </t>
    </r>
    <r>
      <rPr>
        <i/>
        <sz val="12"/>
        <rFont val="Calibri"/>
        <family val="2"/>
        <scheme val="minor"/>
      </rPr>
      <t>M.S. 10A.01, subds. 22 &amp; 24; 10A.09, subd. 2; 473.121, subd. 2</t>
    </r>
  </si>
  <si>
    <r>
      <t xml:space="preserve">Campaign Finance: </t>
    </r>
    <r>
      <rPr>
        <sz val="12"/>
        <rFont val="Calibri"/>
        <family val="2"/>
        <scheme val="minor"/>
      </rPr>
      <t xml:space="preserve">OSS, counties (legislative offices) &amp; cities (primary-possible)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(legislative office or city office of 7-county metro area with population over 50,000) - upon receipt of affidavit of candidacy or petition to appear on the </t>
    </r>
    <r>
      <rPr>
        <b/>
        <i/>
        <u/>
        <sz val="12"/>
        <rFont val="Calibri"/>
        <family val="2"/>
        <scheme val="minor"/>
      </rPr>
      <t>State General Election Cycle</t>
    </r>
    <r>
      <rPr>
        <sz val="12"/>
        <rFont val="Calibri"/>
        <family val="2"/>
        <scheme val="minor"/>
      </rPr>
      <t xml:space="preserve"> ballot(s). </t>
    </r>
    <r>
      <rPr>
        <i/>
        <sz val="12"/>
        <rFont val="Calibri"/>
        <family val="2"/>
        <scheme val="minor"/>
      </rPr>
      <t>M.S. 10A.01, subds. 22 &amp; 24; 10A.09, subd. 2; 473.121, subd. 2</t>
    </r>
  </si>
  <si>
    <r>
      <t xml:space="preserve">OSS: </t>
    </r>
    <r>
      <rPr>
        <sz val="12"/>
        <rFont val="Calibri"/>
        <family val="2"/>
        <scheme val="minor"/>
      </rPr>
      <t xml:space="preserve">OSS, counties (legislative offices) &amp; cities (primary-possible)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(legislative office or city office of 7-county metro area with population over 50,000) - upon receipt of affidavit of candidacy or petition to appear on the </t>
    </r>
    <r>
      <rPr>
        <b/>
        <i/>
        <u/>
        <sz val="12"/>
        <rFont val="Calibri"/>
        <family val="2"/>
        <scheme val="minor"/>
      </rPr>
      <t>State General Election Cycle</t>
    </r>
    <r>
      <rPr>
        <sz val="12"/>
        <rFont val="Calibri"/>
        <family val="2"/>
        <scheme val="minor"/>
      </rPr>
      <t xml:space="preserve"> ballot(s). </t>
    </r>
    <r>
      <rPr>
        <i/>
        <sz val="12"/>
        <rFont val="Calibri"/>
        <family val="2"/>
        <scheme val="minor"/>
      </rPr>
      <t>M.S. 10A.01, subds. 22 &amp; 24; 10A.09, subd. 2; 473.121, subd. 2</t>
    </r>
  </si>
  <si>
    <r>
      <t xml:space="preserve">OSS: </t>
    </r>
    <r>
      <rPr>
        <sz val="12"/>
        <rFont val="Calibri"/>
        <family val="2"/>
        <scheme val="minor"/>
      </rPr>
      <t>Cities (</t>
    </r>
    <r>
      <rPr>
        <i/>
        <sz val="12"/>
        <rFont val="Calibri"/>
        <family val="2"/>
        <scheme val="minor"/>
      </rPr>
      <t>not</t>
    </r>
    <r>
      <rPr>
        <sz val="12"/>
        <rFont val="Calibri"/>
        <family val="2"/>
        <scheme val="minor"/>
      </rPr>
      <t xml:space="preserve">-primary-possible)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(city office of 7-county metro area with population over 50,000) - upon receipt of affidavit of candidacy or petition to appear on the </t>
    </r>
    <r>
      <rPr>
        <b/>
        <i/>
        <u/>
        <sz val="12"/>
        <rFont val="Calibri"/>
        <family val="2"/>
        <scheme val="minor"/>
      </rPr>
      <t>State General</t>
    </r>
    <r>
      <rPr>
        <sz val="12"/>
        <rFont val="Calibri"/>
        <family val="2"/>
        <scheme val="minor"/>
      </rPr>
      <t xml:space="preserve"> ballot. </t>
    </r>
    <r>
      <rPr>
        <i/>
        <sz val="12"/>
        <rFont val="Calibri"/>
        <family val="2"/>
        <scheme val="minor"/>
      </rPr>
      <t>M.S. 10A.01, subds. 22 &amp; 24; 10A.09, subd. 2; 473.121, subd. 2</t>
    </r>
  </si>
  <si>
    <r>
      <t xml:space="preserve">Campaign Finance: </t>
    </r>
    <r>
      <rPr>
        <sz val="12"/>
        <rFont val="Calibri"/>
        <family val="2"/>
        <scheme val="minor"/>
      </rPr>
      <t>Cities (</t>
    </r>
    <r>
      <rPr>
        <i/>
        <sz val="12"/>
        <rFont val="Calibri"/>
        <family val="2"/>
        <scheme val="minor"/>
      </rPr>
      <t>not</t>
    </r>
    <r>
      <rPr>
        <sz val="12"/>
        <rFont val="Calibri"/>
        <family val="2"/>
        <scheme val="minor"/>
      </rPr>
      <t xml:space="preserve">-primary-possible)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(city office of 7-county metro area with population over 50,000) - upon receipt of affidavit of candidacy or petition to appear on the </t>
    </r>
    <r>
      <rPr>
        <b/>
        <i/>
        <u/>
        <sz val="12"/>
        <rFont val="Calibri"/>
        <family val="2"/>
        <scheme val="minor"/>
      </rPr>
      <t>State General</t>
    </r>
    <r>
      <rPr>
        <sz val="12"/>
        <rFont val="Calibri"/>
        <family val="2"/>
        <scheme val="minor"/>
      </rPr>
      <t xml:space="preserve"> ballot. </t>
    </r>
    <r>
      <rPr>
        <i/>
        <sz val="12"/>
        <rFont val="Calibri"/>
        <family val="2"/>
        <scheme val="minor"/>
      </rPr>
      <t>M.S. 10A.01, subds. 22 &amp; 24; 10A.09, subd. 2; 473.121, subd. 2</t>
    </r>
  </si>
  <si>
    <r>
      <t xml:space="preserve">Political Parties: </t>
    </r>
    <r>
      <rPr>
        <sz val="12"/>
        <rFont val="Calibri"/>
        <family val="2"/>
        <scheme val="minor"/>
      </rPr>
      <t>Cities (</t>
    </r>
    <r>
      <rPr>
        <i/>
        <sz val="12"/>
        <rFont val="Calibri"/>
        <family val="2"/>
        <scheme val="minor"/>
      </rPr>
      <t>not</t>
    </r>
    <r>
      <rPr>
        <sz val="12"/>
        <rFont val="Calibri"/>
        <family val="2"/>
        <scheme val="minor"/>
      </rPr>
      <t xml:space="preserve">-primary-possible)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(city office of 7-county metro area with population over 50,000) - upon receipt of affidavit of candidacy or petition to appear on the </t>
    </r>
    <r>
      <rPr>
        <b/>
        <i/>
        <u/>
        <sz val="12"/>
        <rFont val="Calibri"/>
        <family val="2"/>
        <scheme val="minor"/>
      </rPr>
      <t>State General</t>
    </r>
    <r>
      <rPr>
        <sz val="12"/>
        <rFont val="Calibri"/>
        <family val="2"/>
        <scheme val="minor"/>
      </rPr>
      <t xml:space="preserve"> ballot. </t>
    </r>
    <r>
      <rPr>
        <i/>
        <sz val="12"/>
        <rFont val="Calibri"/>
        <family val="2"/>
        <scheme val="minor"/>
      </rPr>
      <t>M.S. 10A.01, subds. 22 &amp; 24; 10A.09, subd. 2; 473.121, subd. 2</t>
    </r>
  </si>
  <si>
    <r>
      <t xml:space="preserve">County: </t>
    </r>
    <r>
      <rPr>
        <sz val="12"/>
        <rFont val="Calibri"/>
        <family val="2"/>
        <scheme val="minor"/>
      </rPr>
      <t>Cities (</t>
    </r>
    <r>
      <rPr>
        <i/>
        <sz val="12"/>
        <rFont val="Calibri"/>
        <family val="2"/>
        <scheme val="minor"/>
      </rPr>
      <t>not</t>
    </r>
    <r>
      <rPr>
        <sz val="12"/>
        <rFont val="Calibri"/>
        <family val="2"/>
        <scheme val="minor"/>
      </rPr>
      <t xml:space="preserve">-primary-possible)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(city office of 7-county metro area with population over 50,000) - upon receipt of affidavit of candidacy or petition to appear on the </t>
    </r>
    <r>
      <rPr>
        <b/>
        <i/>
        <u/>
        <sz val="12"/>
        <rFont val="Calibri"/>
        <family val="2"/>
        <scheme val="minor"/>
      </rPr>
      <t>State General</t>
    </r>
    <r>
      <rPr>
        <sz val="12"/>
        <rFont val="Calibri"/>
        <family val="2"/>
        <scheme val="minor"/>
      </rPr>
      <t xml:space="preserve"> ballot. </t>
    </r>
    <r>
      <rPr>
        <i/>
        <sz val="12"/>
        <rFont val="Calibri"/>
        <family val="2"/>
        <scheme val="minor"/>
      </rPr>
      <t>M.S. 10A.01, subds. 22 &amp; 24; 10A.09, subd. 2; 473.121, subd. 2</t>
    </r>
  </si>
  <si>
    <r>
      <t xml:space="preserve">City without a Primary: </t>
    </r>
    <r>
      <rPr>
        <sz val="12"/>
        <rFont val="Calibri"/>
        <family val="2"/>
        <scheme val="minor"/>
      </rPr>
      <t>Cities (</t>
    </r>
    <r>
      <rPr>
        <i/>
        <sz val="12"/>
        <rFont val="Calibri"/>
        <family val="2"/>
        <scheme val="minor"/>
      </rPr>
      <t>not</t>
    </r>
    <r>
      <rPr>
        <sz val="12"/>
        <rFont val="Calibri"/>
        <family val="2"/>
        <scheme val="minor"/>
      </rPr>
      <t xml:space="preserve">-primary-possible) must notify the CFPDB of the name &amp; date filed of an individual required to file a </t>
    </r>
    <r>
      <rPr>
        <i/>
        <sz val="12"/>
        <rFont val="Calibri"/>
        <family val="2"/>
        <scheme val="minor"/>
      </rPr>
      <t>statement of economic interest</t>
    </r>
    <r>
      <rPr>
        <sz val="12"/>
        <rFont val="Calibri"/>
        <family val="2"/>
        <scheme val="minor"/>
      </rPr>
      <t xml:space="preserve"> (city office of 7-county metro area with population over 50,000) - upon receipt of affidavit of candidacy or petition to appear on the </t>
    </r>
    <r>
      <rPr>
        <b/>
        <i/>
        <u/>
        <sz val="12"/>
        <rFont val="Calibri"/>
        <family val="2"/>
        <scheme val="minor"/>
      </rPr>
      <t>State General</t>
    </r>
    <r>
      <rPr>
        <sz val="12"/>
        <rFont val="Calibri"/>
        <family val="2"/>
        <scheme val="minor"/>
      </rPr>
      <t xml:space="preserve"> ballot. </t>
    </r>
    <r>
      <rPr>
        <i/>
        <sz val="12"/>
        <rFont val="Calibri"/>
        <family val="2"/>
        <scheme val="minor"/>
      </rPr>
      <t>M.S. 10A.01, subds. 22 &amp; 24; 10A.09, subd. 2; 473.121, subd. 2</t>
    </r>
  </si>
  <si>
    <t>205.10, subd. 6; 205.16, subds. 4 &amp; 5</t>
  </si>
  <si>
    <t>205.10, subd. 6; 205.16, subds. 4 &amp; 5; 205A.05, subd. 3; 205A.07, subds. 3 &amp; 3b; 447.32, subd. 3</t>
  </si>
  <si>
    <r>
      <t xml:space="preserve">OSS: </t>
    </r>
    <r>
      <rPr>
        <sz val="12"/>
        <rFont val="Calibri"/>
        <family val="2"/>
        <scheme val="minor"/>
      </rPr>
      <t xml:space="preserve">Last day for </t>
    </r>
    <r>
      <rPr>
        <u/>
        <sz val="12"/>
        <rFont val="Calibri"/>
        <family val="2"/>
        <scheme val="minor"/>
      </rPr>
      <t>township</t>
    </r>
    <r>
      <rPr>
        <sz val="12"/>
        <rFont val="Calibri"/>
        <family val="2"/>
        <scheme val="minor"/>
      </rPr>
      <t xml:space="preserve"> to provide written notice of </t>
    </r>
    <r>
      <rPr>
        <b/>
        <i/>
        <u/>
        <sz val="12"/>
        <rFont val="Calibri"/>
        <family val="2"/>
        <scheme val="minor"/>
      </rPr>
      <t>March Town</t>
    </r>
    <r>
      <rPr>
        <sz val="12"/>
        <rFont val="Calibri"/>
        <family val="2"/>
        <scheme val="minor"/>
      </rPr>
      <t xml:space="preserve"> general and/or special elections to county (if notice is not provided earlier than this date). Last day to provide notice of special election </t>
    </r>
    <r>
      <rPr>
        <i/>
        <sz val="12"/>
        <rFont val="Calibri"/>
        <family val="2"/>
        <scheme val="minor"/>
      </rPr>
      <t>cancellation</t>
    </r>
    <r>
      <rPr>
        <sz val="12"/>
        <rFont val="Calibri"/>
        <family val="2"/>
        <scheme val="minor"/>
      </rPr>
      <t xml:space="preserve"> – at least 74 days before election. </t>
    </r>
    <r>
      <rPr>
        <i/>
        <sz val="12"/>
        <rFont val="Calibri"/>
        <family val="2"/>
        <scheme val="minor"/>
      </rPr>
      <t>M.S. 205.10, subd. 6; 205.16, subd. 4</t>
    </r>
  </si>
  <si>
    <r>
      <t xml:space="preserve">County: </t>
    </r>
    <r>
      <rPr>
        <sz val="12"/>
        <rFont val="Calibri"/>
        <family val="2"/>
        <scheme val="minor"/>
      </rPr>
      <t xml:space="preserve">Last day for </t>
    </r>
    <r>
      <rPr>
        <u/>
        <sz val="12"/>
        <rFont val="Calibri"/>
        <family val="2"/>
        <scheme val="minor"/>
      </rPr>
      <t>township</t>
    </r>
    <r>
      <rPr>
        <sz val="12"/>
        <rFont val="Calibri"/>
        <family val="2"/>
        <scheme val="minor"/>
      </rPr>
      <t xml:space="preserve"> to provide written notice of </t>
    </r>
    <r>
      <rPr>
        <b/>
        <i/>
        <u/>
        <sz val="12"/>
        <rFont val="Calibri"/>
        <family val="2"/>
        <scheme val="minor"/>
      </rPr>
      <t>March Town</t>
    </r>
    <r>
      <rPr>
        <sz val="12"/>
        <rFont val="Calibri"/>
        <family val="2"/>
        <scheme val="minor"/>
      </rPr>
      <t xml:space="preserve"> general and/or special elections to county (if notice is not provided earlier than this date). Last day to provide notice of special election </t>
    </r>
    <r>
      <rPr>
        <i/>
        <sz val="12"/>
        <rFont val="Calibri"/>
        <family val="2"/>
        <scheme val="minor"/>
      </rPr>
      <t>cancellation</t>
    </r>
    <r>
      <rPr>
        <sz val="12"/>
        <rFont val="Calibri"/>
        <family val="2"/>
        <scheme val="minor"/>
      </rPr>
      <t xml:space="preserve"> – at least 74 days before election. </t>
    </r>
    <r>
      <rPr>
        <i/>
        <sz val="12"/>
        <rFont val="Calibri"/>
        <family val="2"/>
        <scheme val="minor"/>
      </rPr>
      <t>M.S. 205.10, subd. 6; 205.16, subd. 4</t>
    </r>
  </si>
  <si>
    <r>
      <t xml:space="preserve">Town with March Elections: </t>
    </r>
    <r>
      <rPr>
        <sz val="12"/>
        <rFont val="Calibri"/>
        <family val="2"/>
        <scheme val="minor"/>
      </rPr>
      <t xml:space="preserve">Last day for </t>
    </r>
    <r>
      <rPr>
        <u/>
        <sz val="12"/>
        <rFont val="Calibri"/>
        <family val="2"/>
        <scheme val="minor"/>
      </rPr>
      <t>township</t>
    </r>
    <r>
      <rPr>
        <sz val="12"/>
        <rFont val="Calibri"/>
        <family val="2"/>
        <scheme val="minor"/>
      </rPr>
      <t xml:space="preserve"> to provide written notice of </t>
    </r>
    <r>
      <rPr>
        <b/>
        <i/>
        <u/>
        <sz val="12"/>
        <rFont val="Calibri"/>
        <family val="2"/>
        <scheme val="minor"/>
      </rPr>
      <t>March Town</t>
    </r>
    <r>
      <rPr>
        <sz val="12"/>
        <rFont val="Calibri"/>
        <family val="2"/>
        <scheme val="minor"/>
      </rPr>
      <t xml:space="preserve"> general and/or special elections to county (if notice is not provided earlier than this date). Last day to provide notice of special election </t>
    </r>
    <r>
      <rPr>
        <i/>
        <sz val="12"/>
        <rFont val="Calibri"/>
        <family val="2"/>
        <scheme val="minor"/>
      </rPr>
      <t>cancellation</t>
    </r>
    <r>
      <rPr>
        <sz val="12"/>
        <rFont val="Calibri"/>
        <family val="2"/>
        <scheme val="minor"/>
      </rPr>
      <t xml:space="preserve"> – at least 74 days before election. </t>
    </r>
    <r>
      <rPr>
        <i/>
        <sz val="12"/>
        <rFont val="Calibri"/>
        <family val="2"/>
        <scheme val="minor"/>
      </rPr>
      <t>M.S. 205.10, subd. 6; 205.16, subd. 4</t>
    </r>
  </si>
  <si>
    <r>
      <t xml:space="preserve">Jurisdiction with April Uniform Election Day Special Election: </t>
    </r>
    <r>
      <rPr>
        <sz val="12"/>
        <rFont val="Calibri"/>
        <family val="2"/>
        <scheme val="minor"/>
      </rPr>
      <t xml:space="preserve">Last day to provide written notice of </t>
    </r>
    <r>
      <rPr>
        <b/>
        <i/>
        <u/>
        <sz val="12"/>
        <rFont val="Calibri"/>
        <family val="2"/>
        <scheme val="minor"/>
      </rPr>
      <t>April Uniform Election Date</t>
    </r>
    <r>
      <rPr>
        <sz val="12"/>
        <rFont val="Calibri"/>
        <family val="2"/>
        <scheme val="minor"/>
      </rPr>
      <t xml:space="preserve"> special and/or mail elections to auditor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special and/or mail elections by scheduling the election in SVRS – at least 74 days before election. </t>
    </r>
    <r>
      <rPr>
        <i/>
        <sz val="12"/>
        <rFont val="Calibri"/>
        <family val="2"/>
        <scheme val="minor"/>
      </rPr>
      <t>M.S. 204B.46; 205.10, subd. 6; 205.16, subds. 4 &amp; 5; 205A.05, subd. 3; 205A.07, subds. 3 &amp; 3b; 447.32, subd. 3</t>
    </r>
  </si>
  <si>
    <r>
      <t xml:space="preserve">Jurisdiction with May Uniform Election Day Special Election: </t>
    </r>
    <r>
      <rPr>
        <sz val="12"/>
        <rFont val="Calibri"/>
        <family val="2"/>
        <scheme val="minor"/>
      </rPr>
      <t xml:space="preserve">Last day to provide written notice of </t>
    </r>
    <r>
      <rPr>
        <b/>
        <i/>
        <u/>
        <sz val="12"/>
        <rFont val="Calibri"/>
        <family val="2"/>
        <scheme val="minor"/>
      </rPr>
      <t>May Uniform Election Date</t>
    </r>
    <r>
      <rPr>
        <sz val="12"/>
        <rFont val="Calibri"/>
        <family val="2"/>
        <scheme val="minor"/>
      </rPr>
      <t xml:space="preserve"> special and/or mail elections to auditor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special and/or mail elections by scheduling the election in SVRS – at least 74 days before election. </t>
    </r>
    <r>
      <rPr>
        <i/>
        <sz val="12"/>
        <rFont val="Calibri"/>
        <family val="2"/>
        <scheme val="minor"/>
      </rPr>
      <t>M.S. 204B.46; 205.10, subd. 6; 205.16, subds. 4 &amp; 5; 205A.05, subd. 3; 205A.07, subds. 3 &amp; 3b; 447.32, subd. 3</t>
    </r>
  </si>
  <si>
    <t>211A.02, subd. 1(a)</t>
  </si>
  <si>
    <r>
      <t xml:space="preserve">School District without a Primary: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</si>
  <si>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School District with a Primary: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</si>
  <si>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Hospital District: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</si>
  <si>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Town with November Elections: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</si>
  <si>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Town with March Elections: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</si>
  <si>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City without a Primary: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</si>
  <si>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City with a Primary: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</si>
  <si>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SWCD: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</si>
  <si>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County: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</si>
  <si>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Political Parties: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</si>
  <si>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Campaign Finance: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</si>
  <si>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OSS: </t>
    </r>
    <r>
      <rPr>
        <sz val="12"/>
        <rFont val="Calibri"/>
        <family val="2"/>
        <scheme val="minor"/>
      </rPr>
      <t xml:space="preserve">Candidate or committee </t>
    </r>
    <r>
      <rPr>
        <b/>
        <i/>
        <u/>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 </t>
    </r>
    <r>
      <rPr>
        <i/>
        <sz val="12"/>
        <rFont val="Calibri"/>
        <family val="2"/>
        <scheme val="minor"/>
      </rPr>
      <t>M.S. 211A.02, subd. 1(a)</t>
    </r>
  </si>
  <si>
    <r>
      <t xml:space="preserve">OSS: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</si>
  <si>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Campaign Finance: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</si>
  <si>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Political Parties: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</si>
  <si>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County: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</si>
  <si>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SWCD: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</si>
  <si>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City with a Primary: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</si>
  <si>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City without a Primary: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</si>
  <si>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Town with March Elections: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</si>
  <si>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Town with November Elections: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</si>
  <si>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Hospital District: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</si>
  <si>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School District with a Primary: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</si>
  <si>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t xml:space="preserve">School District without a Primary: </t>
    </r>
    <r>
      <rPr>
        <sz val="12"/>
        <rFont val="Calibri"/>
        <family val="2"/>
        <scheme val="minor"/>
      </rPr>
      <t xml:space="preserve">Filing officers who receive </t>
    </r>
    <r>
      <rPr>
        <i/>
        <sz val="12"/>
        <rFont val="Calibri"/>
        <family val="2"/>
        <scheme val="minor"/>
      </rPr>
      <t>financial reports</t>
    </r>
    <r>
      <rPr>
        <sz val="12"/>
        <rFont val="Calibri"/>
        <family val="2"/>
        <scheme val="minor"/>
      </rPr>
      <t xml:space="preserve"> as per M.S. 211A.02 must post them on their public </t>
    </r>
    <r>
      <rPr>
        <i/>
        <sz val="12"/>
        <rFont val="Calibri"/>
        <family val="2"/>
        <scheme val="minor"/>
      </rPr>
      <t>websites</t>
    </r>
    <r>
      <rPr>
        <sz val="12"/>
        <rFont val="Calibri"/>
        <family val="2"/>
        <scheme val="minor"/>
      </rPr>
      <t xml:space="preserve"> (if one is maintained) within 30 days of receipt of report. Officer must provide link to that webpage to CFPDB. Does not apply to cities or towns with fewer than 400 registered voters as of January 1 of the year of the election. Reports are kept on website for 4 years. </t>
    </r>
    <r>
      <rPr>
        <i/>
        <sz val="12"/>
        <rFont val="Calibri"/>
        <family val="2"/>
        <scheme val="minor"/>
      </rPr>
      <t>M.S. 211A.02, subd. 6</t>
    </r>
  </si>
  <si>
    <r>
      <rPr>
        <b/>
        <sz val="12"/>
        <rFont val="Calibri"/>
        <family val="2"/>
        <scheme val="minor"/>
      </rPr>
      <t>OSS:</t>
    </r>
    <r>
      <rPr>
        <sz val="12"/>
        <rFont val="Calibri"/>
        <family val="2"/>
        <scheme val="minor"/>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 </t>
    </r>
    <r>
      <rPr>
        <i/>
        <sz val="12"/>
        <rFont val="Calibri"/>
        <family val="2"/>
        <scheme val="minor"/>
      </rPr>
      <t>M.S. 211A.02, subd. 6(c)</t>
    </r>
  </si>
  <si>
    <r>
      <rPr>
        <b/>
        <sz val="12"/>
        <rFont val="Calibri"/>
        <family val="2"/>
        <scheme val="minor"/>
      </rPr>
      <t>Campaign Finance:</t>
    </r>
    <r>
      <rPr>
        <sz val="12"/>
        <rFont val="Calibri"/>
        <family val="2"/>
        <scheme val="minor"/>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 </t>
    </r>
    <r>
      <rPr>
        <i/>
        <sz val="12"/>
        <rFont val="Calibri"/>
        <family val="2"/>
        <scheme val="minor"/>
      </rPr>
      <t>M.S. 211A.02, subd. 6(c)</t>
    </r>
  </si>
  <si>
    <r>
      <rPr>
        <b/>
        <sz val="12"/>
        <rFont val="Calibri"/>
        <family val="2"/>
        <scheme val="minor"/>
      </rPr>
      <t>County:</t>
    </r>
    <r>
      <rPr>
        <sz val="12"/>
        <rFont val="Calibri"/>
        <family val="2"/>
        <scheme val="minor"/>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 </t>
    </r>
    <r>
      <rPr>
        <i/>
        <sz val="12"/>
        <rFont val="Calibri"/>
        <family val="2"/>
        <scheme val="minor"/>
      </rPr>
      <t>M.S. 211A.02, subd. 6(c)</t>
    </r>
  </si>
  <si>
    <r>
      <rPr>
        <b/>
        <sz val="12"/>
        <rFont val="Calibri"/>
        <family val="2"/>
        <scheme val="minor"/>
      </rPr>
      <t>City with a Primary:</t>
    </r>
    <r>
      <rPr>
        <sz val="12"/>
        <rFont val="Calibri"/>
        <family val="2"/>
        <scheme val="minor"/>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 </t>
    </r>
    <r>
      <rPr>
        <i/>
        <sz val="12"/>
        <rFont val="Calibri"/>
        <family val="2"/>
        <scheme val="minor"/>
      </rPr>
      <t>M.S. 211A.02, subd. 6(c)</t>
    </r>
  </si>
  <si>
    <r>
      <rPr>
        <b/>
        <sz val="12"/>
        <rFont val="Calibri"/>
        <family val="2"/>
        <scheme val="minor"/>
      </rPr>
      <t>City without a Primary:</t>
    </r>
    <r>
      <rPr>
        <sz val="12"/>
        <rFont val="Calibri"/>
        <family val="2"/>
        <scheme val="minor"/>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 </t>
    </r>
    <r>
      <rPr>
        <i/>
        <sz val="12"/>
        <rFont val="Calibri"/>
        <family val="2"/>
        <scheme val="minor"/>
      </rPr>
      <t>M.S. 211A.02, subd. 6(c)</t>
    </r>
  </si>
  <si>
    <r>
      <rPr>
        <b/>
        <sz val="12"/>
        <rFont val="Calibri"/>
        <family val="2"/>
        <scheme val="minor"/>
      </rPr>
      <t>Town with March Elections:</t>
    </r>
    <r>
      <rPr>
        <sz val="12"/>
        <rFont val="Calibri"/>
        <family val="2"/>
        <scheme val="minor"/>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 </t>
    </r>
    <r>
      <rPr>
        <i/>
        <sz val="12"/>
        <rFont val="Calibri"/>
        <family val="2"/>
        <scheme val="minor"/>
      </rPr>
      <t>M.S. 211A.02, subd. 6(c)</t>
    </r>
  </si>
  <si>
    <r>
      <rPr>
        <b/>
        <sz val="12"/>
        <rFont val="Calibri"/>
        <family val="2"/>
        <scheme val="minor"/>
      </rPr>
      <t>Town with November Elections:</t>
    </r>
    <r>
      <rPr>
        <sz val="12"/>
        <rFont val="Calibri"/>
        <family val="2"/>
        <scheme val="minor"/>
      </rPr>
      <t xml:space="preserve"> Counties need jurisdiction voter registration numbers for decision if city or town has fewer than 400 registered voters for exemption of webpage display of candidate M.S. 211A.02 required financial statements - As of January 1 of the year in which the election is to be held. </t>
    </r>
    <r>
      <rPr>
        <i/>
        <sz val="12"/>
        <rFont val="Calibri"/>
        <family val="2"/>
        <scheme val="minor"/>
      </rPr>
      <t>M.S. 211A.02, subd. 6(c)</t>
    </r>
  </si>
  <si>
    <r>
      <t xml:space="preserve">Jurisdiction with April Uniform Election Day Special Election: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April Uniform Election Date</t>
    </r>
    <r>
      <rPr>
        <sz val="12"/>
        <rFont val="Calibri"/>
        <family val="2"/>
        <scheme val="minor"/>
      </rPr>
      <t xml:space="preserve"> - at least 74 days before election. </t>
    </r>
    <r>
      <rPr>
        <i/>
        <sz val="12"/>
        <rFont val="Calibri"/>
        <family val="2"/>
        <scheme val="minor"/>
      </rPr>
      <t>M.S. 205A.07, subd. 3a</t>
    </r>
  </si>
  <si>
    <r>
      <t xml:space="preserve">Jurisdiction with May Uniform Election Day Special Election: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May Uniform Election Date</t>
    </r>
    <r>
      <rPr>
        <sz val="12"/>
        <rFont val="Calibri"/>
        <family val="2"/>
        <scheme val="minor"/>
      </rPr>
      <t xml:space="preserve"> - at least 74 days before election. </t>
    </r>
    <r>
      <rPr>
        <i/>
        <sz val="12"/>
        <rFont val="Calibri"/>
        <family val="2"/>
        <scheme val="minor"/>
      </rPr>
      <t>M.S. 205A.07, subd. 3a</t>
    </r>
  </si>
  <si>
    <r>
      <t xml:space="preserve">Jurisdiction with February Uniform Election Day Special Election: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February Uniform Election Date</t>
    </r>
    <r>
      <rPr>
        <sz val="12"/>
        <rFont val="Calibri"/>
        <family val="2"/>
        <scheme val="minor"/>
      </rPr>
      <t xml:space="preserve"> special election ballot to Commissioner of Education - in a timely manner. </t>
    </r>
    <r>
      <rPr>
        <i/>
        <sz val="12"/>
        <rFont val="Calibri"/>
        <family val="2"/>
        <scheme val="minor"/>
      </rPr>
      <t>M.S. 205A.07, subd. 3a</t>
    </r>
  </si>
  <si>
    <r>
      <t xml:space="preserve">Jurisdiction with April Uniform Election Day Special Election: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April Uniform Election Date</t>
    </r>
    <r>
      <rPr>
        <sz val="12"/>
        <rFont val="Calibri"/>
        <family val="2"/>
        <scheme val="minor"/>
      </rPr>
      <t xml:space="preserve"> special election ballot to Commissioner of Education - in a timely manner. </t>
    </r>
    <r>
      <rPr>
        <i/>
        <sz val="12"/>
        <rFont val="Calibri"/>
        <family val="2"/>
        <scheme val="minor"/>
      </rPr>
      <t>M.S. 205A.07, subd. 3a</t>
    </r>
  </si>
  <si>
    <r>
      <t xml:space="preserve">Jurisdiction with May Uniform Election Day Special Election: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May Uniform Election Date</t>
    </r>
    <r>
      <rPr>
        <sz val="12"/>
        <rFont val="Calibri"/>
        <family val="2"/>
        <scheme val="minor"/>
      </rPr>
      <t xml:space="preserve"> special election ballot to Commissioner of Education - in a timely manner. </t>
    </r>
    <r>
      <rPr>
        <i/>
        <sz val="12"/>
        <rFont val="Calibri"/>
        <family val="2"/>
        <scheme val="minor"/>
      </rPr>
      <t>M.S. 205A.07, subd. 3a</t>
    </r>
  </si>
  <si>
    <r>
      <t xml:space="preserve">OSS: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State Primary</t>
    </r>
    <r>
      <rPr>
        <sz val="12"/>
        <rFont val="Calibri"/>
        <family val="2"/>
        <scheme val="minor"/>
      </rPr>
      <t xml:space="preserve"> - at least 74 days before election. </t>
    </r>
    <r>
      <rPr>
        <i/>
        <sz val="12"/>
        <rFont val="Calibri"/>
        <family val="2"/>
        <scheme val="minor"/>
      </rPr>
      <t>M.S. 205A.07, subd. 3a</t>
    </r>
  </si>
  <si>
    <r>
      <t xml:space="preserve">County: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State Primary</t>
    </r>
    <r>
      <rPr>
        <sz val="12"/>
        <rFont val="Calibri"/>
        <family val="2"/>
        <scheme val="minor"/>
      </rPr>
      <t xml:space="preserve"> - at least 74 days before election. </t>
    </r>
    <r>
      <rPr>
        <i/>
        <sz val="12"/>
        <rFont val="Calibri"/>
        <family val="2"/>
        <scheme val="minor"/>
      </rPr>
      <t>M.S. 205A.07, subd. 3a</t>
    </r>
  </si>
  <si>
    <r>
      <t xml:space="preserve">School District with a Primary: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State Primary</t>
    </r>
    <r>
      <rPr>
        <sz val="12"/>
        <rFont val="Calibri"/>
        <family val="2"/>
        <scheme val="minor"/>
      </rPr>
      <t xml:space="preserve"> - at least 74 days before election. </t>
    </r>
    <r>
      <rPr>
        <i/>
        <sz val="12"/>
        <rFont val="Calibri"/>
        <family val="2"/>
        <scheme val="minor"/>
      </rPr>
      <t>M.S. 205A.07, subd. 3a</t>
    </r>
  </si>
  <si>
    <r>
      <t xml:space="preserve">School District without a Primary: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State Primary</t>
    </r>
    <r>
      <rPr>
        <sz val="12"/>
        <rFont val="Calibri"/>
        <family val="2"/>
        <scheme val="minor"/>
      </rPr>
      <t xml:space="preserve"> - at least 74 days before election. </t>
    </r>
    <r>
      <rPr>
        <i/>
        <sz val="12"/>
        <rFont val="Calibri"/>
        <family val="2"/>
        <scheme val="minor"/>
      </rPr>
      <t>M.S. 205A.07, subd. 3a</t>
    </r>
  </si>
  <si>
    <r>
      <t xml:space="preserve">OSS: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State Primary</t>
    </r>
    <r>
      <rPr>
        <sz val="12"/>
        <rFont val="Calibri"/>
        <family val="2"/>
        <scheme val="minor"/>
      </rPr>
      <t xml:space="preserve"> ballot to Commissioner of Education - in a timely manner. </t>
    </r>
    <r>
      <rPr>
        <i/>
        <sz val="12"/>
        <rFont val="Calibri"/>
        <family val="2"/>
        <scheme val="minor"/>
      </rPr>
      <t>M.S. 205A.07, subd. 3a</t>
    </r>
  </si>
  <si>
    <r>
      <t xml:space="preserve">County: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State Primary</t>
    </r>
    <r>
      <rPr>
        <sz val="12"/>
        <rFont val="Calibri"/>
        <family val="2"/>
        <scheme val="minor"/>
      </rPr>
      <t xml:space="preserve"> ballot to Commissioner of Education - in a timely manner. </t>
    </r>
    <r>
      <rPr>
        <i/>
        <sz val="12"/>
        <rFont val="Calibri"/>
        <family val="2"/>
        <scheme val="minor"/>
      </rPr>
      <t>M.S. 205A.07, subd. 3a</t>
    </r>
  </si>
  <si>
    <r>
      <t xml:space="preserve">School District with a Primary: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State Primary</t>
    </r>
    <r>
      <rPr>
        <sz val="12"/>
        <rFont val="Calibri"/>
        <family val="2"/>
        <scheme val="minor"/>
      </rPr>
      <t xml:space="preserve"> ballot to Commissioner of Education - in a timely manner. </t>
    </r>
    <r>
      <rPr>
        <i/>
        <sz val="12"/>
        <rFont val="Calibri"/>
        <family val="2"/>
        <scheme val="minor"/>
      </rPr>
      <t>M.S. 205A.07, subd. 3a</t>
    </r>
  </si>
  <si>
    <r>
      <t xml:space="preserve">School District without a Primary: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State Primary</t>
    </r>
    <r>
      <rPr>
        <sz val="12"/>
        <rFont val="Calibri"/>
        <family val="2"/>
        <scheme val="minor"/>
      </rPr>
      <t xml:space="preserve"> ballot to Commissioner of Education - in a timely manner. </t>
    </r>
    <r>
      <rPr>
        <i/>
        <sz val="12"/>
        <rFont val="Calibri"/>
        <family val="2"/>
        <scheme val="minor"/>
      </rPr>
      <t>M.S. 205A.07, subd. 3a</t>
    </r>
  </si>
  <si>
    <r>
      <t xml:space="preserve">OSS: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State General</t>
    </r>
    <r>
      <rPr>
        <sz val="12"/>
        <rFont val="Calibri"/>
        <family val="2"/>
        <scheme val="minor"/>
      </rPr>
      <t xml:space="preserve"> ballot to Commissioner of Education - in a timely manner. </t>
    </r>
    <r>
      <rPr>
        <i/>
        <sz val="12"/>
        <rFont val="Calibri"/>
        <family val="2"/>
        <scheme val="minor"/>
      </rPr>
      <t>M.S. 205A.07, subd. 3a</t>
    </r>
  </si>
  <si>
    <r>
      <t xml:space="preserve">County: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State General</t>
    </r>
    <r>
      <rPr>
        <sz val="12"/>
        <rFont val="Calibri"/>
        <family val="2"/>
        <scheme val="minor"/>
      </rPr>
      <t xml:space="preserve"> ballot to Commissioner of Education - in a timely manner. </t>
    </r>
    <r>
      <rPr>
        <i/>
        <sz val="12"/>
        <rFont val="Calibri"/>
        <family val="2"/>
        <scheme val="minor"/>
      </rPr>
      <t>M.S. 205A.07, subd. 3a</t>
    </r>
  </si>
  <si>
    <r>
      <t xml:space="preserve">School District with a Primary: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State General</t>
    </r>
    <r>
      <rPr>
        <sz val="12"/>
        <rFont val="Calibri"/>
        <family val="2"/>
        <scheme val="minor"/>
      </rPr>
      <t xml:space="preserve"> ballot to Commissioner of Education - in a timely manner. </t>
    </r>
    <r>
      <rPr>
        <i/>
        <sz val="12"/>
        <rFont val="Calibri"/>
        <family val="2"/>
        <scheme val="minor"/>
      </rPr>
      <t>M.S. 205A.07, subd. 3a</t>
    </r>
  </si>
  <si>
    <r>
      <t xml:space="preserve">School District without a Primary: </t>
    </r>
    <r>
      <rPr>
        <u/>
        <sz val="12"/>
        <rFont val="Calibri"/>
        <family val="2"/>
        <scheme val="minor"/>
      </rPr>
      <t>School district</t>
    </r>
    <r>
      <rPr>
        <sz val="12"/>
        <rFont val="Calibri"/>
        <family val="2"/>
        <scheme val="minor"/>
      </rPr>
      <t xml:space="preserve"> is to certify vote totals of "financial-related" ballot questions (identified in M.S. 205A.07, subd. 3a) on </t>
    </r>
    <r>
      <rPr>
        <b/>
        <i/>
        <u/>
        <sz val="12"/>
        <rFont val="Calibri"/>
        <family val="2"/>
        <scheme val="minor"/>
      </rPr>
      <t>State General</t>
    </r>
    <r>
      <rPr>
        <sz val="12"/>
        <rFont val="Calibri"/>
        <family val="2"/>
        <scheme val="minor"/>
      </rPr>
      <t xml:space="preserve"> ballot to Commissioner of Education - in a timely manner. </t>
    </r>
    <r>
      <rPr>
        <i/>
        <sz val="12"/>
        <rFont val="Calibri"/>
        <family val="2"/>
        <scheme val="minor"/>
      </rPr>
      <t>M.S. 205A.07, subd. 3a</t>
    </r>
  </si>
  <si>
    <r>
      <t>OSS:</t>
    </r>
    <r>
      <rPr>
        <sz val="12"/>
        <rFont val="Calibri"/>
        <family val="2"/>
        <scheme val="minor"/>
      </rPr>
      <t xml:space="preserve"> </t>
    </r>
    <r>
      <rPr>
        <i/>
        <sz val="12"/>
        <rFont val="Calibri"/>
        <family val="2"/>
        <scheme val="minor"/>
      </rPr>
      <t>Suggestion:</t>
    </r>
    <r>
      <rPr>
        <sz val="12"/>
        <rFont val="Calibri"/>
        <family val="2"/>
        <scheme val="minor"/>
      </rPr>
      <t xml:space="preserve"> Counties could print &amp; archive registration counts by jurisdiction (especially by town), because it can help towns to determine if their standalone election is exempt from AVD requirement as per M.S. 206.57, subd. 5a(a) - by June 1 of each year. </t>
    </r>
    <r>
      <rPr>
        <i/>
        <sz val="12"/>
        <rFont val="Calibri"/>
        <family val="2"/>
        <scheme val="minor"/>
      </rPr>
      <t>M.S. 206.57, subd. 5a</t>
    </r>
  </si>
  <si>
    <r>
      <t>County:</t>
    </r>
    <r>
      <rPr>
        <sz val="12"/>
        <rFont val="Calibri"/>
        <family val="2"/>
        <scheme val="minor"/>
      </rPr>
      <t xml:space="preserve"> </t>
    </r>
    <r>
      <rPr>
        <i/>
        <sz val="12"/>
        <rFont val="Calibri"/>
        <family val="2"/>
        <scheme val="minor"/>
      </rPr>
      <t>Suggestion:</t>
    </r>
    <r>
      <rPr>
        <sz val="12"/>
        <rFont val="Calibri"/>
        <family val="2"/>
        <scheme val="minor"/>
      </rPr>
      <t xml:space="preserve"> Counties could print &amp; archive registration counts by jurisdiction (especially by town), because it can help towns to determine if their standalone election is exempt from AVD requirement as per M.S. 206.57, subd. 5a(a) - by June 1 of each year. </t>
    </r>
    <r>
      <rPr>
        <i/>
        <sz val="12"/>
        <rFont val="Calibri"/>
        <family val="2"/>
        <scheme val="minor"/>
      </rPr>
      <t>M.S. 206.57, subd. 5a</t>
    </r>
  </si>
  <si>
    <r>
      <rPr>
        <b/>
        <sz val="12"/>
        <rFont val="Calibri"/>
        <family val="2"/>
        <scheme val="minor"/>
      </rPr>
      <t>Town with March Elections</t>
    </r>
    <r>
      <rPr>
        <sz val="12"/>
        <rFont val="Calibri"/>
        <family val="2"/>
        <scheme val="minor"/>
      </rPr>
      <t xml:space="preserve">: </t>
    </r>
    <r>
      <rPr>
        <i/>
        <sz val="12"/>
        <rFont val="Calibri"/>
        <family val="2"/>
        <scheme val="minor"/>
      </rPr>
      <t>Suggestion:</t>
    </r>
    <r>
      <rPr>
        <sz val="12"/>
        <rFont val="Calibri"/>
        <family val="2"/>
        <scheme val="minor"/>
      </rPr>
      <t xml:space="preserve"> Counties could print &amp; archive registration counts by jurisdiction (especially by town), because it can help towns to determine if their standalone election is exempt from AVD requirement as per M.S. 206.57, subd. 5a(a) - by June 1 of each year. </t>
    </r>
    <r>
      <rPr>
        <i/>
        <sz val="12"/>
        <rFont val="Calibri"/>
        <family val="2"/>
        <scheme val="minor"/>
      </rPr>
      <t>M.S. 206.57, subd. 5a</t>
    </r>
  </si>
  <si>
    <r>
      <t>Town with November Elections:</t>
    </r>
    <r>
      <rPr>
        <sz val="12"/>
        <rFont val="Calibri"/>
        <family val="2"/>
        <scheme val="minor"/>
      </rPr>
      <t xml:space="preserve"> </t>
    </r>
    <r>
      <rPr>
        <i/>
        <sz val="12"/>
        <rFont val="Calibri"/>
        <family val="2"/>
        <scheme val="minor"/>
      </rPr>
      <t>Suggestion:</t>
    </r>
    <r>
      <rPr>
        <sz val="12"/>
        <rFont val="Calibri"/>
        <family val="2"/>
        <scheme val="minor"/>
      </rPr>
      <t xml:space="preserve"> Counties could print &amp; archive registration counts by jurisdiction (especially by town), because it can help towns to determine if their standalone election is exempt from AVD requirement as per M.S. 206.57, subd. 5a(a) - by June 1 of each year. </t>
    </r>
    <r>
      <rPr>
        <i/>
        <sz val="12"/>
        <rFont val="Calibri"/>
        <family val="2"/>
        <scheme val="minor"/>
      </rPr>
      <t>M.S. 206.57, subd. 5a</t>
    </r>
  </si>
  <si>
    <r>
      <t xml:space="preserve">OSS: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</si>
  <si>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County: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</si>
  <si>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Campaign Finance: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</si>
  <si>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Political Parties: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</si>
  <si>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SWCD: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</si>
  <si>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City with a Primary: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</si>
  <si>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City without a Primary: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</si>
  <si>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Town with March Elections: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</si>
  <si>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Town with November Elections: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</si>
  <si>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Hospital District: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</si>
  <si>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School District with a Primary: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</si>
  <si>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School District without a Primary: </t>
    </r>
    <r>
      <rPr>
        <sz val="12"/>
        <rFont val="Calibri"/>
        <family val="2"/>
        <scheme val="minor"/>
      </rPr>
      <t xml:space="preserve">OSS shall prepare and make an electronic copy of all state laws relating to elections. The AG shall provide annotations to the OSS for this volume. It is placed on the OSS website in even years. </t>
    </r>
    <r>
      <rPr>
        <i/>
        <sz val="12"/>
        <rFont val="Calibri"/>
        <family val="2"/>
        <scheme val="minor"/>
      </rPr>
      <t>M.S. 204B.27, subd. 2</t>
    </r>
  </si>
  <si>
    <r>
      <t xml:space="preserve">OSS: </t>
    </r>
    <r>
      <rPr>
        <sz val="12"/>
        <rFont val="Calibri"/>
        <family val="2"/>
        <scheme val="minor"/>
      </rPr>
      <t xml:space="preserve">Last day to change precinct boundary prior to </t>
    </r>
    <r>
      <rPr>
        <b/>
        <i/>
        <u/>
        <sz val="12"/>
        <rFont val="Calibri"/>
        <family val="2"/>
        <scheme val="minor"/>
      </rPr>
      <t>March Town</t>
    </r>
    <r>
      <rPr>
        <sz val="12"/>
        <rFont val="Calibri"/>
        <family val="2"/>
        <scheme val="minor"/>
      </rPr>
      <t xml:space="preserve"> election - at least 10 weeks before the date of the next election (2019 is not a state election year) (1/1/2019 is a holiday). </t>
    </r>
    <r>
      <rPr>
        <i/>
        <sz val="12"/>
        <rFont val="Calibri"/>
        <family val="2"/>
        <scheme val="minor"/>
      </rPr>
      <t xml:space="preserve">M.S. 204B.14, subd. 4 </t>
    </r>
  </si>
  <si>
    <r>
      <t xml:space="preserve">County: </t>
    </r>
    <r>
      <rPr>
        <sz val="12"/>
        <rFont val="Calibri"/>
        <family val="2"/>
        <scheme val="minor"/>
      </rPr>
      <t xml:space="preserve">Last day to change precinct boundary prior to </t>
    </r>
    <r>
      <rPr>
        <b/>
        <i/>
        <u/>
        <sz val="12"/>
        <rFont val="Calibri"/>
        <family val="2"/>
        <scheme val="minor"/>
      </rPr>
      <t>March Town</t>
    </r>
    <r>
      <rPr>
        <sz val="12"/>
        <rFont val="Calibri"/>
        <family val="2"/>
        <scheme val="minor"/>
      </rPr>
      <t xml:space="preserve"> election - at least 10 weeks before the date of the next election (2019 is not a state election year) (1/1/2019 is a holiday). </t>
    </r>
    <r>
      <rPr>
        <i/>
        <sz val="12"/>
        <rFont val="Calibri"/>
        <family val="2"/>
        <scheme val="minor"/>
      </rPr>
      <t xml:space="preserve">M.S. 204B.14, subd. 4 </t>
    </r>
  </si>
  <si>
    <r>
      <t xml:space="preserve">Town with March Elections: </t>
    </r>
    <r>
      <rPr>
        <sz val="12"/>
        <rFont val="Calibri"/>
        <family val="2"/>
        <scheme val="minor"/>
      </rPr>
      <t xml:space="preserve">Last day to change precinct boundary prior to </t>
    </r>
    <r>
      <rPr>
        <b/>
        <i/>
        <u/>
        <sz val="12"/>
        <rFont val="Calibri"/>
        <family val="2"/>
        <scheme val="minor"/>
      </rPr>
      <t>March Town</t>
    </r>
    <r>
      <rPr>
        <sz val="12"/>
        <rFont val="Calibri"/>
        <family val="2"/>
        <scheme val="minor"/>
      </rPr>
      <t xml:space="preserve"> election - at least 10 weeks before the date of the next election (2019 is not a state election year) (1/1/2019 is a holiday). </t>
    </r>
    <r>
      <rPr>
        <i/>
        <sz val="12"/>
        <rFont val="Calibri"/>
        <family val="2"/>
        <scheme val="minor"/>
      </rPr>
      <t xml:space="preserve">M.S. 204B.14, subd. 4 </t>
    </r>
  </si>
  <si>
    <t xml:space="preserve">103C.305, subd. 2; 204B.09, subd. 1 </t>
  </si>
  <si>
    <r>
      <t xml:space="preserve">OSS: </t>
    </r>
    <r>
      <rPr>
        <u/>
        <sz val="12"/>
        <rFont val="Calibri"/>
        <family val="2"/>
        <scheme val="minor"/>
      </rPr>
      <t>Last day</t>
    </r>
    <r>
      <rPr>
        <sz val="12"/>
        <rFont val="Calibri"/>
        <family val="2"/>
        <scheme val="minor"/>
      </rPr>
      <t xml:space="preserve"> of filing period for federal, state &amp; county offices (including SWCD) for the 2018 </t>
    </r>
    <r>
      <rPr>
        <b/>
        <i/>
        <u/>
        <sz val="12"/>
        <rFont val="Calibri"/>
        <family val="2"/>
        <scheme val="minor"/>
      </rPr>
      <t>State Election Cycle</t>
    </r>
    <r>
      <rPr>
        <sz val="12"/>
        <rFont val="Calibri"/>
        <family val="2"/>
        <scheme val="minor"/>
      </rPr>
      <t xml:space="preserve"> - 70 days before the State Primary. </t>
    </r>
    <r>
      <rPr>
        <i/>
        <sz val="12"/>
        <rFont val="Calibri"/>
        <family val="2"/>
        <scheme val="minor"/>
      </rPr>
      <t>M.S. 103C.305, subd. 2; 204B.09, subd. 1</t>
    </r>
  </si>
  <si>
    <r>
      <t xml:space="preserve">Campaign Finance: </t>
    </r>
    <r>
      <rPr>
        <u/>
        <sz val="12"/>
        <rFont val="Calibri"/>
        <family val="2"/>
        <scheme val="minor"/>
      </rPr>
      <t>Last day</t>
    </r>
    <r>
      <rPr>
        <sz val="12"/>
        <rFont val="Calibri"/>
        <family val="2"/>
        <scheme val="minor"/>
      </rPr>
      <t xml:space="preserve"> of filing period for federal, state &amp; county offices (including SWCD) for the 2018 </t>
    </r>
    <r>
      <rPr>
        <b/>
        <i/>
        <u/>
        <sz val="12"/>
        <rFont val="Calibri"/>
        <family val="2"/>
        <scheme val="minor"/>
      </rPr>
      <t>State Election Cycle</t>
    </r>
    <r>
      <rPr>
        <sz val="12"/>
        <rFont val="Calibri"/>
        <family val="2"/>
        <scheme val="minor"/>
      </rPr>
      <t xml:space="preserve"> - 70 days before the State Primary. </t>
    </r>
    <r>
      <rPr>
        <i/>
        <sz val="12"/>
        <rFont val="Calibri"/>
        <family val="2"/>
        <scheme val="minor"/>
      </rPr>
      <t>M.S. 103C.305, subd. 2; 204B.09, subd. 1</t>
    </r>
  </si>
  <si>
    <r>
      <t xml:space="preserve">Political Parties: </t>
    </r>
    <r>
      <rPr>
        <u/>
        <sz val="12"/>
        <rFont val="Calibri"/>
        <family val="2"/>
        <scheme val="minor"/>
      </rPr>
      <t>Last day</t>
    </r>
    <r>
      <rPr>
        <sz val="12"/>
        <rFont val="Calibri"/>
        <family val="2"/>
        <scheme val="minor"/>
      </rPr>
      <t xml:space="preserve"> of filing period for federal, state &amp; county offices (including SWCD) for the 2018 </t>
    </r>
    <r>
      <rPr>
        <b/>
        <i/>
        <u/>
        <sz val="12"/>
        <rFont val="Calibri"/>
        <family val="2"/>
        <scheme val="minor"/>
      </rPr>
      <t>State Election Cycle</t>
    </r>
    <r>
      <rPr>
        <sz val="12"/>
        <rFont val="Calibri"/>
        <family val="2"/>
        <scheme val="minor"/>
      </rPr>
      <t xml:space="preserve"> - 70 days before the State Primary. </t>
    </r>
    <r>
      <rPr>
        <i/>
        <sz val="12"/>
        <rFont val="Calibri"/>
        <family val="2"/>
        <scheme val="minor"/>
      </rPr>
      <t>M.S. 103C.305, subd. 2; 204B.09, subd. 1</t>
    </r>
  </si>
  <si>
    <r>
      <t xml:space="preserve">County: </t>
    </r>
    <r>
      <rPr>
        <u/>
        <sz val="12"/>
        <rFont val="Calibri"/>
        <family val="2"/>
        <scheme val="minor"/>
      </rPr>
      <t>Last day</t>
    </r>
    <r>
      <rPr>
        <sz val="12"/>
        <rFont val="Calibri"/>
        <family val="2"/>
        <scheme val="minor"/>
      </rPr>
      <t xml:space="preserve"> of filing period for federal, state &amp; county offices (including SWCD) for the 2018 </t>
    </r>
    <r>
      <rPr>
        <b/>
        <i/>
        <u/>
        <sz val="12"/>
        <rFont val="Calibri"/>
        <family val="2"/>
        <scheme val="minor"/>
      </rPr>
      <t>State Election Cycle</t>
    </r>
    <r>
      <rPr>
        <sz val="12"/>
        <rFont val="Calibri"/>
        <family val="2"/>
        <scheme val="minor"/>
      </rPr>
      <t xml:space="preserve"> - 70 days before the State Primary. </t>
    </r>
    <r>
      <rPr>
        <i/>
        <sz val="12"/>
        <rFont val="Calibri"/>
        <family val="2"/>
        <scheme val="minor"/>
      </rPr>
      <t>M.S. 103C.305, subd. 2; 204B.09, subd. 1</t>
    </r>
  </si>
  <si>
    <r>
      <t xml:space="preserve">SWCD: </t>
    </r>
    <r>
      <rPr>
        <u/>
        <sz val="12"/>
        <rFont val="Calibri"/>
        <family val="2"/>
        <scheme val="minor"/>
      </rPr>
      <t>Last day</t>
    </r>
    <r>
      <rPr>
        <sz val="12"/>
        <rFont val="Calibri"/>
        <family val="2"/>
        <scheme val="minor"/>
      </rPr>
      <t xml:space="preserve"> of filing period for federal, state &amp; county offices (including SWCD) for the 2018 </t>
    </r>
    <r>
      <rPr>
        <b/>
        <i/>
        <u/>
        <sz val="12"/>
        <rFont val="Calibri"/>
        <family val="2"/>
        <scheme val="minor"/>
      </rPr>
      <t>State Election Cycle</t>
    </r>
    <r>
      <rPr>
        <sz val="12"/>
        <rFont val="Calibri"/>
        <family val="2"/>
        <scheme val="minor"/>
      </rPr>
      <t xml:space="preserve"> - 70 days before the State Primary. </t>
    </r>
    <r>
      <rPr>
        <i/>
        <sz val="12"/>
        <rFont val="Calibri"/>
        <family val="2"/>
        <scheme val="minor"/>
      </rPr>
      <t>M.S. 103C.305, subd. 2; 204B.09, subd. 1</t>
    </r>
  </si>
  <si>
    <t>205.13, subd. 1a; 205A.06, subd. 1a</t>
  </si>
  <si>
    <r>
      <t xml:space="preserve">OSS: </t>
    </r>
    <r>
      <rPr>
        <sz val="12"/>
        <rFont val="Calibri"/>
        <family val="2"/>
        <scheme val="minor"/>
      </rPr>
      <t xml:space="preserve">Last day to establish combined polling places for "certain" separate municipal precincts. Copy to filed with county within 30 days after approval – no later than May 1 of non-presidential primary year. (No later than November 1 of the year previous to presidential primary). </t>
    </r>
    <r>
      <rPr>
        <i/>
        <sz val="12"/>
        <rFont val="Calibri"/>
        <family val="2"/>
        <scheme val="minor"/>
      </rPr>
      <t>M.S. 204B.14, subd 2(b)</t>
    </r>
  </si>
  <si>
    <r>
      <t xml:space="preserve">Political Parties: </t>
    </r>
    <r>
      <rPr>
        <sz val="12"/>
        <rFont val="Calibri"/>
        <family val="2"/>
        <scheme val="minor"/>
      </rPr>
      <t xml:space="preserve">Last day to establish combined polling places for "certain" separate municipal precincts. Copy to filed with county within 30 days after approval – no later than May 1 of non-presidential primary year. (No later than November 1 of the year previous to presidential primary). </t>
    </r>
    <r>
      <rPr>
        <i/>
        <sz val="12"/>
        <rFont val="Calibri"/>
        <family val="2"/>
        <scheme val="minor"/>
      </rPr>
      <t>M.S. 204B.14, subd 2(b)</t>
    </r>
  </si>
  <si>
    <r>
      <t xml:space="preserve">County: </t>
    </r>
    <r>
      <rPr>
        <sz val="12"/>
        <rFont val="Calibri"/>
        <family val="2"/>
        <scheme val="minor"/>
      </rPr>
      <t xml:space="preserve">Last day to establish combined polling places for "certain" separate municipal precincts. Copy to filed with county within 30 days after approval – no later than May 1 of non-presidential primary year. (No later than November 1 of the year previous to presidential primary). </t>
    </r>
    <r>
      <rPr>
        <i/>
        <sz val="12"/>
        <rFont val="Calibri"/>
        <family val="2"/>
        <scheme val="minor"/>
      </rPr>
      <t>M.S. 204B.14, subd 2(b)</t>
    </r>
  </si>
  <si>
    <r>
      <t xml:space="preserve">City with a Primary: </t>
    </r>
    <r>
      <rPr>
        <sz val="12"/>
        <rFont val="Calibri"/>
        <family val="2"/>
        <scheme val="minor"/>
      </rPr>
      <t xml:space="preserve">Last day to establish combined polling places for "certain" separate municipal precincts. Copy to filed with county within 30 days after approval – no later than May 1 of non-presidential primary year. (No later than November 1 of the year previous to presidential primary). </t>
    </r>
    <r>
      <rPr>
        <i/>
        <sz val="12"/>
        <rFont val="Calibri"/>
        <family val="2"/>
        <scheme val="minor"/>
      </rPr>
      <t>M.S. 204B.14, subd 2(b)</t>
    </r>
  </si>
  <si>
    <r>
      <t xml:space="preserve">City without a Primary: </t>
    </r>
    <r>
      <rPr>
        <sz val="12"/>
        <rFont val="Calibri"/>
        <family val="2"/>
        <scheme val="minor"/>
      </rPr>
      <t xml:space="preserve">Last day to establish combined polling places for "certain" separate municipal precincts. Copy to filed with county within 30 days after approval – no later than May 1 of non-presidential primary year. (No later than November 1 of the year previous to presidential primary). </t>
    </r>
    <r>
      <rPr>
        <i/>
        <sz val="12"/>
        <rFont val="Calibri"/>
        <family val="2"/>
        <scheme val="minor"/>
      </rPr>
      <t>M.S. 204B.14, subd 2(b)</t>
    </r>
  </si>
  <si>
    <r>
      <t xml:space="preserve">Town with March Elections: </t>
    </r>
    <r>
      <rPr>
        <sz val="12"/>
        <rFont val="Calibri"/>
        <family val="2"/>
        <scheme val="minor"/>
      </rPr>
      <t xml:space="preserve">Last day to establish combined polling places for "certain" separate municipal precincts. Copy to filed with county within 30 days after approval – no later than May 1 of non-presidential primary year. (No later than November 1 of the year previous to presidential primary). </t>
    </r>
    <r>
      <rPr>
        <i/>
        <sz val="12"/>
        <rFont val="Calibri"/>
        <family val="2"/>
        <scheme val="minor"/>
      </rPr>
      <t>M.S. 204B.14, subd 2(b)</t>
    </r>
  </si>
  <si>
    <r>
      <t xml:space="preserve">Town with November Elections: </t>
    </r>
    <r>
      <rPr>
        <sz val="12"/>
        <rFont val="Calibri"/>
        <family val="2"/>
        <scheme val="minor"/>
      </rPr>
      <t xml:space="preserve">Last day to establish combined polling places for "certain" separate municipal precincts. Copy to filed with county within 30 days after approval – no later than May 1 of non-presidential primary year. (No later than November 1 of the year previous to presidential primary). </t>
    </r>
    <r>
      <rPr>
        <i/>
        <sz val="12"/>
        <rFont val="Calibri"/>
        <family val="2"/>
        <scheme val="minor"/>
      </rPr>
      <t>M.S. 204B.14, subd 2(b)</t>
    </r>
  </si>
  <si>
    <t>204C.26, subd. 3</t>
  </si>
  <si>
    <r>
      <t xml:space="preserve">OSS: </t>
    </r>
    <r>
      <rPr>
        <sz val="12"/>
        <rFont val="Calibri"/>
        <family val="2"/>
        <scheme val="minor"/>
      </rPr>
      <t xml:space="preserve">Last day for OSS to prescribe form for election summary statements &amp; abstracts - no later than 10 week before the </t>
    </r>
    <r>
      <rPr>
        <b/>
        <i/>
        <u/>
        <sz val="12"/>
        <rFont val="Calibri"/>
        <family val="2"/>
        <scheme val="minor"/>
      </rPr>
      <t>State Primary</t>
    </r>
    <r>
      <rPr>
        <sz val="12"/>
        <rFont val="Calibri"/>
        <family val="2"/>
        <scheme val="minor"/>
      </rPr>
      <t xml:space="preserve">. </t>
    </r>
    <r>
      <rPr>
        <i/>
        <sz val="12"/>
        <rFont val="Calibri"/>
        <family val="2"/>
        <scheme val="minor"/>
      </rPr>
      <t>M.S. 204C.26, subd. 3</t>
    </r>
  </si>
  <si>
    <r>
      <t xml:space="preserve">County: </t>
    </r>
    <r>
      <rPr>
        <sz val="12"/>
        <rFont val="Calibri"/>
        <family val="2"/>
        <scheme val="minor"/>
      </rPr>
      <t xml:space="preserve">Last day for OSS to prescribe form for election summary statements &amp; abstracts - no later than 10 week before the </t>
    </r>
    <r>
      <rPr>
        <b/>
        <i/>
        <u/>
        <sz val="12"/>
        <rFont val="Calibri"/>
        <family val="2"/>
        <scheme val="minor"/>
      </rPr>
      <t>State Primary</t>
    </r>
    <r>
      <rPr>
        <sz val="12"/>
        <rFont val="Calibri"/>
        <family val="2"/>
        <scheme val="minor"/>
      </rPr>
      <t xml:space="preserve">. </t>
    </r>
    <r>
      <rPr>
        <i/>
        <sz val="12"/>
        <rFont val="Calibri"/>
        <family val="2"/>
        <scheme val="minor"/>
      </rPr>
      <t>M.S. 204C.26, subd. 3</t>
    </r>
  </si>
  <si>
    <r>
      <t xml:space="preserve">City with a Primary: </t>
    </r>
    <r>
      <rPr>
        <sz val="12"/>
        <rFont val="Calibri"/>
        <family val="2"/>
        <scheme val="minor"/>
      </rPr>
      <t xml:space="preserve">Last day for OSS to prescribe form for election summary statements &amp; abstracts - no later than 10 week before the </t>
    </r>
    <r>
      <rPr>
        <b/>
        <i/>
        <u/>
        <sz val="12"/>
        <rFont val="Calibri"/>
        <family val="2"/>
        <scheme val="minor"/>
      </rPr>
      <t>State Primary</t>
    </r>
    <r>
      <rPr>
        <sz val="12"/>
        <rFont val="Calibri"/>
        <family val="2"/>
        <scheme val="minor"/>
      </rPr>
      <t xml:space="preserve">. </t>
    </r>
    <r>
      <rPr>
        <i/>
        <sz val="12"/>
        <rFont val="Calibri"/>
        <family val="2"/>
        <scheme val="minor"/>
      </rPr>
      <t>M.S. 204C.26, subd. 3</t>
    </r>
  </si>
  <si>
    <r>
      <t xml:space="preserve">City without a Primary: </t>
    </r>
    <r>
      <rPr>
        <sz val="12"/>
        <rFont val="Calibri"/>
        <family val="2"/>
        <scheme val="minor"/>
      </rPr>
      <t xml:space="preserve">Last day for OSS to prescribe form for election summary statements &amp; abstracts - no later than 10 week before the </t>
    </r>
    <r>
      <rPr>
        <b/>
        <i/>
        <u/>
        <sz val="12"/>
        <rFont val="Calibri"/>
        <family val="2"/>
        <scheme val="minor"/>
      </rPr>
      <t>State Primary</t>
    </r>
    <r>
      <rPr>
        <sz val="12"/>
        <rFont val="Calibri"/>
        <family val="2"/>
        <scheme val="minor"/>
      </rPr>
      <t xml:space="preserve">. </t>
    </r>
    <r>
      <rPr>
        <i/>
        <sz val="12"/>
        <rFont val="Calibri"/>
        <family val="2"/>
        <scheme val="minor"/>
      </rPr>
      <t>M.S. 204C.26, subd. 3</t>
    </r>
  </si>
  <si>
    <r>
      <t xml:space="preserve">Town with March Elections: </t>
    </r>
    <r>
      <rPr>
        <sz val="12"/>
        <rFont val="Calibri"/>
        <family val="2"/>
        <scheme val="minor"/>
      </rPr>
      <t xml:space="preserve">Last day for OSS to prescribe form for election summary statements &amp; abstracts - no later than 10 week before the </t>
    </r>
    <r>
      <rPr>
        <b/>
        <i/>
        <u/>
        <sz val="12"/>
        <rFont val="Calibri"/>
        <family val="2"/>
        <scheme val="minor"/>
      </rPr>
      <t>State Primary</t>
    </r>
    <r>
      <rPr>
        <sz val="12"/>
        <rFont val="Calibri"/>
        <family val="2"/>
        <scheme val="minor"/>
      </rPr>
      <t xml:space="preserve">. </t>
    </r>
    <r>
      <rPr>
        <i/>
        <sz val="12"/>
        <rFont val="Calibri"/>
        <family val="2"/>
        <scheme val="minor"/>
      </rPr>
      <t>M.S. 204C.26, subd. 3</t>
    </r>
  </si>
  <si>
    <r>
      <t xml:space="preserve">Town with November Elections: </t>
    </r>
    <r>
      <rPr>
        <sz val="12"/>
        <rFont val="Calibri"/>
        <family val="2"/>
        <scheme val="minor"/>
      </rPr>
      <t xml:space="preserve">Last day for OSS to prescribe form for election summary statements &amp; abstracts - no later than 10 week before the </t>
    </r>
    <r>
      <rPr>
        <b/>
        <i/>
        <u/>
        <sz val="12"/>
        <rFont val="Calibri"/>
        <family val="2"/>
        <scheme val="minor"/>
      </rPr>
      <t>State Primary</t>
    </r>
    <r>
      <rPr>
        <sz val="12"/>
        <rFont val="Calibri"/>
        <family val="2"/>
        <scheme val="minor"/>
      </rPr>
      <t xml:space="preserve">. </t>
    </r>
    <r>
      <rPr>
        <i/>
        <sz val="12"/>
        <rFont val="Calibri"/>
        <family val="2"/>
        <scheme val="minor"/>
      </rPr>
      <t>M.S. 204C.26, subd. 3</t>
    </r>
  </si>
  <si>
    <r>
      <t xml:space="preserve">School District with a Primary: </t>
    </r>
    <r>
      <rPr>
        <sz val="12"/>
        <rFont val="Calibri"/>
        <family val="2"/>
        <scheme val="minor"/>
      </rPr>
      <t xml:space="preserve">Last day for OSS to prescribe form for election summary statements &amp; abstracts - no later than 10 week before the </t>
    </r>
    <r>
      <rPr>
        <b/>
        <i/>
        <u/>
        <sz val="12"/>
        <rFont val="Calibri"/>
        <family val="2"/>
        <scheme val="minor"/>
      </rPr>
      <t>State Primary</t>
    </r>
    <r>
      <rPr>
        <sz val="12"/>
        <rFont val="Calibri"/>
        <family val="2"/>
        <scheme val="minor"/>
      </rPr>
      <t xml:space="preserve">. </t>
    </r>
    <r>
      <rPr>
        <i/>
        <sz val="12"/>
        <rFont val="Calibri"/>
        <family val="2"/>
        <scheme val="minor"/>
      </rPr>
      <t>M.S. 204C.26, subd. 3</t>
    </r>
  </si>
  <si>
    <r>
      <t xml:space="preserve">School District without a Primary: </t>
    </r>
    <r>
      <rPr>
        <sz val="12"/>
        <rFont val="Calibri"/>
        <family val="2"/>
        <scheme val="minor"/>
      </rPr>
      <t xml:space="preserve">Last day for OSS to prescribe form for election summary statements &amp; abstracts - no later than 10 week before the </t>
    </r>
    <r>
      <rPr>
        <b/>
        <i/>
        <u/>
        <sz val="12"/>
        <rFont val="Calibri"/>
        <family val="2"/>
        <scheme val="minor"/>
      </rPr>
      <t>State Primary</t>
    </r>
    <r>
      <rPr>
        <sz val="12"/>
        <rFont val="Calibri"/>
        <family val="2"/>
        <scheme val="minor"/>
      </rPr>
      <t xml:space="preserve">. </t>
    </r>
    <r>
      <rPr>
        <i/>
        <sz val="12"/>
        <rFont val="Calibri"/>
        <family val="2"/>
        <scheme val="minor"/>
      </rPr>
      <t>M.S. 204C.26, subd. 3</t>
    </r>
  </si>
  <si>
    <r>
      <t xml:space="preserve">OSS: </t>
    </r>
    <r>
      <rPr>
        <sz val="12"/>
        <rFont val="Calibri"/>
        <family val="2"/>
        <scheme val="minor"/>
      </rPr>
      <t xml:space="preserve">Last day for candidates who filed by June 5th for a </t>
    </r>
    <r>
      <rPr>
        <b/>
        <i/>
        <u/>
        <sz val="12"/>
        <rFont val="Calibri"/>
        <family val="2"/>
        <scheme val="minor"/>
      </rPr>
      <t>State Primary</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</si>
  <si>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t xml:space="preserve">204B.12, subds. 1 &amp; 3; 205.13, subd. 6; 205A.06, subd. 5 </t>
  </si>
  <si>
    <r>
      <t xml:space="preserve">Campaign Finance: </t>
    </r>
    <r>
      <rPr>
        <sz val="12"/>
        <rFont val="Calibri"/>
        <family val="2"/>
        <scheme val="minor"/>
      </rPr>
      <t xml:space="preserve">Last day for candidates who filed by June 5th for a </t>
    </r>
    <r>
      <rPr>
        <b/>
        <i/>
        <u/>
        <sz val="12"/>
        <rFont val="Calibri"/>
        <family val="2"/>
        <scheme val="minor"/>
      </rPr>
      <t>State Primary</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</si>
  <si>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Political Parties: </t>
    </r>
    <r>
      <rPr>
        <sz val="12"/>
        <rFont val="Calibri"/>
        <family val="2"/>
        <scheme val="minor"/>
      </rPr>
      <t xml:space="preserve">Last day for candidates who filed by June 5th for a </t>
    </r>
    <r>
      <rPr>
        <b/>
        <i/>
        <u/>
        <sz val="12"/>
        <rFont val="Calibri"/>
        <family val="2"/>
        <scheme val="minor"/>
      </rPr>
      <t>State Primary</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</si>
  <si>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County: </t>
    </r>
    <r>
      <rPr>
        <sz val="12"/>
        <rFont val="Calibri"/>
        <family val="2"/>
        <scheme val="minor"/>
      </rPr>
      <t xml:space="preserve">Last day for candidates who filed by June 5th for a </t>
    </r>
    <r>
      <rPr>
        <b/>
        <i/>
        <u/>
        <sz val="12"/>
        <rFont val="Calibri"/>
        <family val="2"/>
        <scheme val="minor"/>
      </rPr>
      <t>State Primary</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</si>
  <si>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SWCD: </t>
    </r>
    <r>
      <rPr>
        <sz val="12"/>
        <rFont val="Calibri"/>
        <family val="2"/>
        <scheme val="minor"/>
      </rPr>
      <t xml:space="preserve">Last day for candidates who filed by June 5th for a </t>
    </r>
    <r>
      <rPr>
        <b/>
        <i/>
        <u/>
        <sz val="12"/>
        <rFont val="Calibri"/>
        <family val="2"/>
        <scheme val="minor"/>
      </rPr>
      <t>State Primary</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</si>
  <si>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City with a Primary: </t>
    </r>
    <r>
      <rPr>
        <sz val="12"/>
        <rFont val="Calibri"/>
        <family val="2"/>
        <scheme val="minor"/>
      </rPr>
      <t xml:space="preserve">Last day for candidates who filed by June 5th for a </t>
    </r>
    <r>
      <rPr>
        <b/>
        <i/>
        <u/>
        <sz val="12"/>
        <rFont val="Calibri"/>
        <family val="2"/>
        <scheme val="minor"/>
      </rPr>
      <t>State Primary</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</si>
  <si>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School District with a Primary: </t>
    </r>
    <r>
      <rPr>
        <sz val="12"/>
        <rFont val="Calibri"/>
        <family val="2"/>
        <scheme val="minor"/>
      </rPr>
      <t xml:space="preserve">Last day for candidates who filed by June 5th for a </t>
    </r>
    <r>
      <rPr>
        <b/>
        <i/>
        <u/>
        <sz val="12"/>
        <rFont val="Calibri"/>
        <family val="2"/>
        <scheme val="minor"/>
      </rPr>
      <t>State Primary</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</si>
  <si>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OSS: </t>
    </r>
    <r>
      <rPr>
        <i/>
        <sz val="12"/>
        <rFont val="Calibri"/>
        <family val="2"/>
        <scheme val="minor"/>
      </rPr>
      <t>Suggestion:</t>
    </r>
    <r>
      <rPr>
        <sz val="12"/>
        <rFont val="Calibri"/>
        <family val="2"/>
        <scheme val="minor"/>
      </rPr>
      <t xml:space="preserve"> municipalities &amp; school districts with candidates on the </t>
    </r>
    <r>
      <rPr>
        <b/>
        <i/>
        <u/>
        <sz val="12"/>
        <rFont val="Calibri"/>
        <family val="2"/>
        <scheme val="minor"/>
      </rPr>
      <t>State Primary</t>
    </r>
    <r>
      <rPr>
        <sz val="12"/>
        <rFont val="Calibri"/>
        <family val="2"/>
        <scheme val="minor"/>
      </rPr>
      <t xml:space="preserve"> ballot transmit copies of affidavits of candidacy (because they include all the information needed) to counties to begin production of State Primary ballots if they haven't already. Inform counties of any withdraws if an affidavit has already been sent.</t>
    </r>
  </si>
  <si>
    <r>
      <t xml:space="preserve">County: </t>
    </r>
    <r>
      <rPr>
        <i/>
        <sz val="12"/>
        <rFont val="Calibri"/>
        <family val="2"/>
        <scheme val="minor"/>
      </rPr>
      <t>Suggestion:</t>
    </r>
    <r>
      <rPr>
        <sz val="12"/>
        <rFont val="Calibri"/>
        <family val="2"/>
        <scheme val="minor"/>
      </rPr>
      <t xml:space="preserve"> municipalities &amp; school districts with candidates on the </t>
    </r>
    <r>
      <rPr>
        <b/>
        <i/>
        <u/>
        <sz val="12"/>
        <rFont val="Calibri"/>
        <family val="2"/>
        <scheme val="minor"/>
      </rPr>
      <t>State Primary</t>
    </r>
    <r>
      <rPr>
        <sz val="12"/>
        <rFont val="Calibri"/>
        <family val="2"/>
        <scheme val="minor"/>
      </rPr>
      <t xml:space="preserve"> ballot transmit copies of affidavits of candidacy (because they include all the information needed) to counties to begin production of State Primary ballots if they haven't already. Inform counties of any withdraws if an affidavit has already been sent.</t>
    </r>
  </si>
  <si>
    <r>
      <t xml:space="preserve">City with a Primary: </t>
    </r>
    <r>
      <rPr>
        <i/>
        <sz val="12"/>
        <rFont val="Calibri"/>
        <family val="2"/>
        <scheme val="minor"/>
      </rPr>
      <t>Suggestion:</t>
    </r>
    <r>
      <rPr>
        <sz val="12"/>
        <rFont val="Calibri"/>
        <family val="2"/>
        <scheme val="minor"/>
      </rPr>
      <t xml:space="preserve"> municipalities &amp; school districts with candidates on the </t>
    </r>
    <r>
      <rPr>
        <b/>
        <i/>
        <u/>
        <sz val="12"/>
        <rFont val="Calibri"/>
        <family val="2"/>
        <scheme val="minor"/>
      </rPr>
      <t>State Primary</t>
    </r>
    <r>
      <rPr>
        <sz val="12"/>
        <rFont val="Calibri"/>
        <family val="2"/>
        <scheme val="minor"/>
      </rPr>
      <t xml:space="preserve"> ballot transmit copies of affidavits of candidacy (because they include all the information needed) to counties to begin production of State Primary ballots if they haven't already. Inform counties of any withdraws if an affidavit has already been sent.</t>
    </r>
  </si>
  <si>
    <r>
      <t xml:space="preserve">School District with a Primary: </t>
    </r>
    <r>
      <rPr>
        <i/>
        <sz val="12"/>
        <rFont val="Calibri"/>
        <family val="2"/>
        <scheme val="minor"/>
      </rPr>
      <t>Suggestion:</t>
    </r>
    <r>
      <rPr>
        <sz val="12"/>
        <rFont val="Calibri"/>
        <family val="2"/>
        <scheme val="minor"/>
      </rPr>
      <t xml:space="preserve"> municipalities &amp; school districts with candidates on the </t>
    </r>
    <r>
      <rPr>
        <b/>
        <i/>
        <u/>
        <sz val="12"/>
        <rFont val="Calibri"/>
        <family val="2"/>
        <scheme val="minor"/>
      </rPr>
      <t>State Primary</t>
    </r>
    <r>
      <rPr>
        <sz val="12"/>
        <rFont val="Calibri"/>
        <family val="2"/>
        <scheme val="minor"/>
      </rPr>
      <t xml:space="preserve"> ballot transmit copies of affidavits of candidacy (because they include all the information needed) to counties to begin production of State Primary ballots if they haven't already. Inform counties of any withdraws if an affidavit has already been sent.</t>
    </r>
  </si>
  <si>
    <t>204D.04</t>
  </si>
  <si>
    <r>
      <t xml:space="preserve">OSS: </t>
    </r>
    <r>
      <rPr>
        <sz val="12"/>
        <rFont val="Calibri"/>
        <family val="2"/>
        <scheme val="minor"/>
      </rPr>
      <t xml:space="preserve">Ballot layout begins (or is finalized) for the </t>
    </r>
    <r>
      <rPr>
        <b/>
        <i/>
        <u/>
        <sz val="12"/>
        <rFont val="Calibri"/>
        <family val="2"/>
        <scheme val="minor"/>
      </rPr>
      <t>State Primary</t>
    </r>
    <r>
      <rPr>
        <sz val="12"/>
        <rFont val="Calibri"/>
        <family val="2"/>
        <scheme val="minor"/>
      </rPr>
      <t xml:space="preserve">. The official charged with the preparation &amp; distribution of primary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</si>
  <si>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County: </t>
    </r>
    <r>
      <rPr>
        <sz val="12"/>
        <rFont val="Calibri"/>
        <family val="2"/>
        <scheme val="minor"/>
      </rPr>
      <t xml:space="preserve">Ballot layout begins (or is finalized) for the </t>
    </r>
    <r>
      <rPr>
        <b/>
        <i/>
        <u/>
        <sz val="12"/>
        <rFont val="Calibri"/>
        <family val="2"/>
        <scheme val="minor"/>
      </rPr>
      <t>State Primary</t>
    </r>
    <r>
      <rPr>
        <sz val="12"/>
        <rFont val="Calibri"/>
        <family val="2"/>
        <scheme val="minor"/>
      </rPr>
      <t xml:space="preserve">. The official charged with the preparation &amp; distribution of primary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</si>
  <si>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City with a Primary: </t>
    </r>
    <r>
      <rPr>
        <sz val="12"/>
        <rFont val="Calibri"/>
        <family val="2"/>
        <scheme val="minor"/>
      </rPr>
      <t xml:space="preserve">Ballot layout begins (or is finalized) for the </t>
    </r>
    <r>
      <rPr>
        <b/>
        <i/>
        <u/>
        <sz val="12"/>
        <rFont val="Calibri"/>
        <family val="2"/>
        <scheme val="minor"/>
      </rPr>
      <t>State Primary</t>
    </r>
    <r>
      <rPr>
        <sz val="12"/>
        <rFont val="Calibri"/>
        <family val="2"/>
        <scheme val="minor"/>
      </rPr>
      <t xml:space="preserve">. The official charged with the preparation &amp; distribution of primary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</si>
  <si>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School District with a Primary: </t>
    </r>
    <r>
      <rPr>
        <sz val="12"/>
        <rFont val="Calibri"/>
        <family val="2"/>
        <scheme val="minor"/>
      </rPr>
      <t xml:space="preserve">Ballot layout begins (or is finalized) for the </t>
    </r>
    <r>
      <rPr>
        <b/>
        <i/>
        <u/>
        <sz val="12"/>
        <rFont val="Calibri"/>
        <family val="2"/>
        <scheme val="minor"/>
      </rPr>
      <t>State Primary</t>
    </r>
    <r>
      <rPr>
        <sz val="12"/>
        <rFont val="Calibri"/>
        <family val="2"/>
        <scheme val="minor"/>
      </rPr>
      <t xml:space="preserve">. The official charged with the preparation &amp; distribution of primary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</si>
  <si>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Independence Day Holiday: </t>
    </r>
    <r>
      <rPr>
        <sz val="12"/>
        <rFont val="Calibri"/>
        <family val="2"/>
        <scheme val="minor"/>
      </rPr>
      <t xml:space="preserve">No public business shall be transacted, except in cases of necessity. </t>
    </r>
    <r>
      <rPr>
        <i/>
        <sz val="12"/>
        <rFont val="Calibri"/>
        <family val="2"/>
        <scheme val="minor"/>
      </rPr>
      <t>M.S. 645.44, subd. 5</t>
    </r>
  </si>
  <si>
    <t>204D.06</t>
  </si>
  <si>
    <r>
      <t xml:space="preserve">OSS: </t>
    </r>
    <r>
      <rPr>
        <sz val="12"/>
        <rFont val="Calibri"/>
        <family val="2"/>
        <scheme val="minor"/>
      </rPr>
      <t xml:space="preserve">OSS </t>
    </r>
    <r>
      <rPr>
        <i/>
        <sz val="12"/>
        <rFont val="Calibri"/>
        <family val="2"/>
        <scheme val="minor"/>
      </rPr>
      <t>certifies to counties the names of all federal, state &amp; judicial candidates</t>
    </r>
    <r>
      <rPr>
        <sz val="12"/>
        <rFont val="Calibri"/>
        <family val="2"/>
        <scheme val="minor"/>
      </rPr>
      <t xml:space="preserve"> who have properly filed affidavits of candidacy and who will be voted for in their respective counties at the </t>
    </r>
    <r>
      <rPr>
        <b/>
        <i/>
        <u/>
        <sz val="12"/>
        <rFont val="Calibri"/>
        <family val="2"/>
        <scheme val="minor"/>
      </rPr>
      <t>State Primary</t>
    </r>
    <r>
      <rPr>
        <sz val="12"/>
        <rFont val="Calibri"/>
        <family val="2"/>
        <scheme val="minor"/>
      </rPr>
      <t xml:space="preserve"> - at least 42 days before a state primary (usually sent out well before the 42-day deadline). </t>
    </r>
    <r>
      <rPr>
        <i/>
        <sz val="12"/>
        <rFont val="Calibri"/>
        <family val="2"/>
        <scheme val="minor"/>
      </rPr>
      <t>M.S. 204D.06</t>
    </r>
  </si>
  <si>
    <r>
      <t xml:space="preserve">Campaign Finance: </t>
    </r>
    <r>
      <rPr>
        <sz val="12"/>
        <rFont val="Calibri"/>
        <family val="2"/>
        <scheme val="minor"/>
      </rPr>
      <t xml:space="preserve">OSS </t>
    </r>
    <r>
      <rPr>
        <i/>
        <sz val="12"/>
        <rFont val="Calibri"/>
        <family val="2"/>
        <scheme val="minor"/>
      </rPr>
      <t>certifies to counties the names of all federal, state &amp; judicial candidates</t>
    </r>
    <r>
      <rPr>
        <sz val="12"/>
        <rFont val="Calibri"/>
        <family val="2"/>
        <scheme val="minor"/>
      </rPr>
      <t xml:space="preserve"> who have properly filed affidavits of candidacy and who will be voted for in their respective counties at the </t>
    </r>
    <r>
      <rPr>
        <b/>
        <i/>
        <u/>
        <sz val="12"/>
        <rFont val="Calibri"/>
        <family val="2"/>
        <scheme val="minor"/>
      </rPr>
      <t>State Primary</t>
    </r>
    <r>
      <rPr>
        <sz val="12"/>
        <rFont val="Calibri"/>
        <family val="2"/>
        <scheme val="minor"/>
      </rPr>
      <t xml:space="preserve"> - at least 42 days before a state primary (usually sent out well before the 42-day deadline). </t>
    </r>
    <r>
      <rPr>
        <i/>
        <sz val="12"/>
        <rFont val="Calibri"/>
        <family val="2"/>
        <scheme val="minor"/>
      </rPr>
      <t>M.S. 204D.06</t>
    </r>
  </si>
  <si>
    <r>
      <t xml:space="preserve">Political Parties: </t>
    </r>
    <r>
      <rPr>
        <sz val="12"/>
        <rFont val="Calibri"/>
        <family val="2"/>
        <scheme val="minor"/>
      </rPr>
      <t xml:space="preserve">OSS </t>
    </r>
    <r>
      <rPr>
        <i/>
        <sz val="12"/>
        <rFont val="Calibri"/>
        <family val="2"/>
        <scheme val="minor"/>
      </rPr>
      <t>certifies to counties the names of all federal, state &amp; judicial candidates</t>
    </r>
    <r>
      <rPr>
        <sz val="12"/>
        <rFont val="Calibri"/>
        <family val="2"/>
        <scheme val="minor"/>
      </rPr>
      <t xml:space="preserve"> who have properly filed affidavits of candidacy and who will be voted for in their respective counties at the </t>
    </r>
    <r>
      <rPr>
        <b/>
        <i/>
        <u/>
        <sz val="12"/>
        <rFont val="Calibri"/>
        <family val="2"/>
        <scheme val="minor"/>
      </rPr>
      <t>State Primary</t>
    </r>
    <r>
      <rPr>
        <sz val="12"/>
        <rFont val="Calibri"/>
        <family val="2"/>
        <scheme val="minor"/>
      </rPr>
      <t xml:space="preserve"> - at least 42 days before a state primary (usually sent out well before the 42-day deadline). </t>
    </r>
    <r>
      <rPr>
        <i/>
        <sz val="12"/>
        <rFont val="Calibri"/>
        <family val="2"/>
        <scheme val="minor"/>
      </rPr>
      <t>M.S. 204D.06</t>
    </r>
  </si>
  <si>
    <r>
      <t xml:space="preserve">County: </t>
    </r>
    <r>
      <rPr>
        <sz val="12"/>
        <rFont val="Calibri"/>
        <family val="2"/>
        <scheme val="minor"/>
      </rPr>
      <t xml:space="preserve">OSS </t>
    </r>
    <r>
      <rPr>
        <i/>
        <sz val="12"/>
        <rFont val="Calibri"/>
        <family val="2"/>
        <scheme val="minor"/>
      </rPr>
      <t>certifies to counties the names of all federal, state &amp; judicial candidates</t>
    </r>
    <r>
      <rPr>
        <sz val="12"/>
        <rFont val="Calibri"/>
        <family val="2"/>
        <scheme val="minor"/>
      </rPr>
      <t xml:space="preserve"> who have properly filed affidavits of candidacy and who will be voted for in their respective counties at the </t>
    </r>
    <r>
      <rPr>
        <b/>
        <i/>
        <u/>
        <sz val="12"/>
        <rFont val="Calibri"/>
        <family val="2"/>
        <scheme val="minor"/>
      </rPr>
      <t>State Primary</t>
    </r>
    <r>
      <rPr>
        <sz val="12"/>
        <rFont val="Calibri"/>
        <family val="2"/>
        <scheme val="minor"/>
      </rPr>
      <t xml:space="preserve"> - at least 42 days before a state primary (usually sent out well before the 42-day deadline). </t>
    </r>
    <r>
      <rPr>
        <i/>
        <sz val="12"/>
        <rFont val="Calibri"/>
        <family val="2"/>
        <scheme val="minor"/>
      </rPr>
      <t>M.S. 204D.06</t>
    </r>
  </si>
  <si>
    <r>
      <t xml:space="preserve">City with a Primary: </t>
    </r>
    <r>
      <rPr>
        <sz val="12"/>
        <rFont val="Calibri"/>
        <family val="2"/>
        <scheme val="minor"/>
      </rPr>
      <t xml:space="preserve">OSS </t>
    </r>
    <r>
      <rPr>
        <i/>
        <sz val="12"/>
        <rFont val="Calibri"/>
        <family val="2"/>
        <scheme val="minor"/>
      </rPr>
      <t>certifies to counties the names of all federal, state &amp; judicial candidates</t>
    </r>
    <r>
      <rPr>
        <sz val="12"/>
        <rFont val="Calibri"/>
        <family val="2"/>
        <scheme val="minor"/>
      </rPr>
      <t xml:space="preserve"> who have properly filed affidavits of candidacy and who will be voted for in their respective counties at the </t>
    </r>
    <r>
      <rPr>
        <b/>
        <i/>
        <u/>
        <sz val="12"/>
        <rFont val="Calibri"/>
        <family val="2"/>
        <scheme val="minor"/>
      </rPr>
      <t>State Primary</t>
    </r>
    <r>
      <rPr>
        <sz val="12"/>
        <rFont val="Calibri"/>
        <family val="2"/>
        <scheme val="minor"/>
      </rPr>
      <t xml:space="preserve"> - at least 42 days before a state primary (usually sent out well before the 42-day deadline). </t>
    </r>
    <r>
      <rPr>
        <i/>
        <sz val="12"/>
        <rFont val="Calibri"/>
        <family val="2"/>
        <scheme val="minor"/>
      </rPr>
      <t>M.S. 204D.06</t>
    </r>
  </si>
  <si>
    <r>
      <t xml:space="preserve">City without a Primary: </t>
    </r>
    <r>
      <rPr>
        <sz val="12"/>
        <rFont val="Calibri"/>
        <family val="2"/>
        <scheme val="minor"/>
      </rPr>
      <t xml:space="preserve">OSS </t>
    </r>
    <r>
      <rPr>
        <i/>
        <sz val="12"/>
        <rFont val="Calibri"/>
        <family val="2"/>
        <scheme val="minor"/>
      </rPr>
      <t>certifies to counties the names of all federal, state &amp; judicial candidates</t>
    </r>
    <r>
      <rPr>
        <sz val="12"/>
        <rFont val="Calibri"/>
        <family val="2"/>
        <scheme val="minor"/>
      </rPr>
      <t xml:space="preserve"> who have properly filed affidavits of candidacy and who will be voted for in their respective counties at the </t>
    </r>
    <r>
      <rPr>
        <b/>
        <i/>
        <u/>
        <sz val="12"/>
        <rFont val="Calibri"/>
        <family val="2"/>
        <scheme val="minor"/>
      </rPr>
      <t>State Primary</t>
    </r>
    <r>
      <rPr>
        <sz val="12"/>
        <rFont val="Calibri"/>
        <family val="2"/>
        <scheme val="minor"/>
      </rPr>
      <t xml:space="preserve"> - at least 42 days before a state primary (usually sent out well before the 42-day deadline). </t>
    </r>
    <r>
      <rPr>
        <i/>
        <sz val="12"/>
        <rFont val="Calibri"/>
        <family val="2"/>
        <scheme val="minor"/>
      </rPr>
      <t>M.S. 204D.06</t>
    </r>
  </si>
  <si>
    <r>
      <t xml:space="preserve">Town with March Elections: </t>
    </r>
    <r>
      <rPr>
        <sz val="12"/>
        <rFont val="Calibri"/>
        <family val="2"/>
        <scheme val="minor"/>
      </rPr>
      <t xml:space="preserve">OSS </t>
    </r>
    <r>
      <rPr>
        <i/>
        <sz val="12"/>
        <rFont val="Calibri"/>
        <family val="2"/>
        <scheme val="minor"/>
      </rPr>
      <t>certifies to counties the names of all federal, state &amp; judicial candidates</t>
    </r>
    <r>
      <rPr>
        <sz val="12"/>
        <rFont val="Calibri"/>
        <family val="2"/>
        <scheme val="minor"/>
      </rPr>
      <t xml:space="preserve"> who have properly filed affidavits of candidacy and who will be voted for in their respective counties at the </t>
    </r>
    <r>
      <rPr>
        <b/>
        <i/>
        <u/>
        <sz val="12"/>
        <rFont val="Calibri"/>
        <family val="2"/>
        <scheme val="minor"/>
      </rPr>
      <t>State Primary</t>
    </r>
    <r>
      <rPr>
        <sz val="12"/>
        <rFont val="Calibri"/>
        <family val="2"/>
        <scheme val="minor"/>
      </rPr>
      <t xml:space="preserve"> - at least 42 days before a state primary (usually sent out well before the 42-day deadline). </t>
    </r>
    <r>
      <rPr>
        <i/>
        <sz val="12"/>
        <rFont val="Calibri"/>
        <family val="2"/>
        <scheme val="minor"/>
      </rPr>
      <t>M.S. 204D.06</t>
    </r>
  </si>
  <si>
    <r>
      <t xml:space="preserve">Town with November Elections: </t>
    </r>
    <r>
      <rPr>
        <sz val="12"/>
        <rFont val="Calibri"/>
        <family val="2"/>
        <scheme val="minor"/>
      </rPr>
      <t xml:space="preserve">OSS </t>
    </r>
    <r>
      <rPr>
        <i/>
        <sz val="12"/>
        <rFont val="Calibri"/>
        <family val="2"/>
        <scheme val="minor"/>
      </rPr>
      <t>certifies to counties the names of all federal, state &amp; judicial candidates</t>
    </r>
    <r>
      <rPr>
        <sz val="12"/>
        <rFont val="Calibri"/>
        <family val="2"/>
        <scheme val="minor"/>
      </rPr>
      <t xml:space="preserve"> who have properly filed affidavits of candidacy and who will be voted for in their respective counties at the </t>
    </r>
    <r>
      <rPr>
        <b/>
        <i/>
        <u/>
        <sz val="12"/>
        <rFont val="Calibri"/>
        <family val="2"/>
        <scheme val="minor"/>
      </rPr>
      <t>State Primary</t>
    </r>
    <r>
      <rPr>
        <sz val="12"/>
        <rFont val="Calibri"/>
        <family val="2"/>
        <scheme val="minor"/>
      </rPr>
      <t xml:space="preserve"> - at least 42 days before a state primary (usually sent out well before the 42-day deadline). </t>
    </r>
    <r>
      <rPr>
        <i/>
        <sz val="12"/>
        <rFont val="Calibri"/>
        <family val="2"/>
        <scheme val="minor"/>
      </rPr>
      <t>M.S. 204D.06</t>
    </r>
  </si>
  <si>
    <r>
      <t xml:space="preserve">OSS: </t>
    </r>
    <r>
      <rPr>
        <sz val="12"/>
        <rFont val="Calibri"/>
        <family val="2"/>
        <scheme val="minor"/>
      </rPr>
      <t xml:space="preserve">Last day for County Auditor to meet or otherwise communicate with local election officials to review election procedures for </t>
    </r>
    <r>
      <rPr>
        <b/>
        <i/>
        <u/>
        <sz val="12"/>
        <rFont val="Calibri"/>
        <family val="2"/>
        <scheme val="minor"/>
      </rPr>
      <t>State Election Cycle</t>
    </r>
    <r>
      <rPr>
        <sz val="12"/>
        <rFont val="Calibri"/>
        <family val="2"/>
        <scheme val="minor"/>
      </rPr>
      <t xml:space="preserve"> elections - at least 18 weeks before all general elections. </t>
    </r>
    <r>
      <rPr>
        <i/>
        <sz val="12"/>
        <rFont val="Calibri"/>
        <family val="2"/>
        <scheme val="minor"/>
      </rPr>
      <t xml:space="preserve">M.S. 204B.28, subd. 1 </t>
    </r>
  </si>
  <si>
    <r>
      <t xml:space="preserve">County: </t>
    </r>
    <r>
      <rPr>
        <sz val="12"/>
        <rFont val="Calibri"/>
        <family val="2"/>
        <scheme val="minor"/>
      </rPr>
      <t xml:space="preserve">Last day for County Auditor to meet or otherwise communicate with local election officials to review election procedures for </t>
    </r>
    <r>
      <rPr>
        <b/>
        <i/>
        <u/>
        <sz val="12"/>
        <rFont val="Calibri"/>
        <family val="2"/>
        <scheme val="minor"/>
      </rPr>
      <t>State Election Cycle</t>
    </r>
    <r>
      <rPr>
        <sz val="12"/>
        <rFont val="Calibri"/>
        <family val="2"/>
        <scheme val="minor"/>
      </rPr>
      <t xml:space="preserve"> elections - at least 18 weeks before all general elections. </t>
    </r>
    <r>
      <rPr>
        <i/>
        <sz val="12"/>
        <rFont val="Calibri"/>
        <family val="2"/>
        <scheme val="minor"/>
      </rPr>
      <t xml:space="preserve">M.S. 204B.28, subd. 1 </t>
    </r>
  </si>
  <si>
    <r>
      <t xml:space="preserve">City with a Primary: </t>
    </r>
    <r>
      <rPr>
        <sz val="12"/>
        <rFont val="Calibri"/>
        <family val="2"/>
        <scheme val="minor"/>
      </rPr>
      <t xml:space="preserve">Last day for County Auditor to meet or otherwise communicate with local election officials to review election procedures for </t>
    </r>
    <r>
      <rPr>
        <b/>
        <i/>
        <u/>
        <sz val="12"/>
        <rFont val="Calibri"/>
        <family val="2"/>
        <scheme val="minor"/>
      </rPr>
      <t>State Election Cycle</t>
    </r>
    <r>
      <rPr>
        <sz val="12"/>
        <rFont val="Calibri"/>
        <family val="2"/>
        <scheme val="minor"/>
      </rPr>
      <t xml:space="preserve"> elections - at least 18 weeks before all general elections. </t>
    </r>
    <r>
      <rPr>
        <i/>
        <sz val="12"/>
        <rFont val="Calibri"/>
        <family val="2"/>
        <scheme val="minor"/>
      </rPr>
      <t xml:space="preserve">M.S. 204B.28, subd. 1 </t>
    </r>
  </si>
  <si>
    <r>
      <t xml:space="preserve">City without a Primary: </t>
    </r>
    <r>
      <rPr>
        <sz val="12"/>
        <rFont val="Calibri"/>
        <family val="2"/>
        <scheme val="minor"/>
      </rPr>
      <t xml:space="preserve">Last day for County Auditor to meet or otherwise communicate with local election officials to review election procedures for </t>
    </r>
    <r>
      <rPr>
        <b/>
        <i/>
        <u/>
        <sz val="12"/>
        <rFont val="Calibri"/>
        <family val="2"/>
        <scheme val="minor"/>
      </rPr>
      <t>State Election Cycle</t>
    </r>
    <r>
      <rPr>
        <sz val="12"/>
        <rFont val="Calibri"/>
        <family val="2"/>
        <scheme val="minor"/>
      </rPr>
      <t xml:space="preserve"> elections - at least 18 weeks before all general elections. </t>
    </r>
    <r>
      <rPr>
        <i/>
        <sz val="12"/>
        <rFont val="Calibri"/>
        <family val="2"/>
        <scheme val="minor"/>
      </rPr>
      <t xml:space="preserve">M.S. 204B.28, subd. 1 </t>
    </r>
  </si>
  <si>
    <r>
      <t xml:space="preserve">Town with March Elections: </t>
    </r>
    <r>
      <rPr>
        <sz val="12"/>
        <rFont val="Calibri"/>
        <family val="2"/>
        <scheme val="minor"/>
      </rPr>
      <t xml:space="preserve">Last day for County Auditor to meet or otherwise communicate with local election officials to review election procedures for </t>
    </r>
    <r>
      <rPr>
        <b/>
        <i/>
        <u/>
        <sz val="12"/>
        <rFont val="Calibri"/>
        <family val="2"/>
        <scheme val="minor"/>
      </rPr>
      <t>State Election Cycle</t>
    </r>
    <r>
      <rPr>
        <sz val="12"/>
        <rFont val="Calibri"/>
        <family val="2"/>
        <scheme val="minor"/>
      </rPr>
      <t xml:space="preserve"> elections - at least 18 weeks before all general elections. </t>
    </r>
    <r>
      <rPr>
        <i/>
        <sz val="12"/>
        <rFont val="Calibri"/>
        <family val="2"/>
        <scheme val="minor"/>
      </rPr>
      <t xml:space="preserve">M.S. 204B.28, subd. 1 </t>
    </r>
  </si>
  <si>
    <r>
      <t xml:space="preserve">Town with November Elections: </t>
    </r>
    <r>
      <rPr>
        <sz val="12"/>
        <rFont val="Calibri"/>
        <family val="2"/>
        <scheme val="minor"/>
      </rPr>
      <t xml:space="preserve">Last day for County Auditor to meet or otherwise communicate with local election officials to review election procedures for </t>
    </r>
    <r>
      <rPr>
        <b/>
        <i/>
        <u/>
        <sz val="12"/>
        <rFont val="Calibri"/>
        <family val="2"/>
        <scheme val="minor"/>
      </rPr>
      <t>State Election Cycle</t>
    </r>
    <r>
      <rPr>
        <sz val="12"/>
        <rFont val="Calibri"/>
        <family val="2"/>
        <scheme val="minor"/>
      </rPr>
      <t xml:space="preserve"> elections - at least 18 weeks before all general elections. </t>
    </r>
    <r>
      <rPr>
        <i/>
        <sz val="12"/>
        <rFont val="Calibri"/>
        <family val="2"/>
        <scheme val="minor"/>
      </rPr>
      <t xml:space="preserve">M.S. 204B.28, subd. 1 </t>
    </r>
  </si>
  <si>
    <r>
      <t xml:space="preserve">School District with a Primary: </t>
    </r>
    <r>
      <rPr>
        <sz val="12"/>
        <rFont val="Calibri"/>
        <family val="2"/>
        <scheme val="minor"/>
      </rPr>
      <t xml:space="preserve">Last day for County Auditor to meet or otherwise communicate with local election officials to review election procedures for </t>
    </r>
    <r>
      <rPr>
        <b/>
        <i/>
        <u/>
        <sz val="12"/>
        <rFont val="Calibri"/>
        <family val="2"/>
        <scheme val="minor"/>
      </rPr>
      <t>State Election Cycle</t>
    </r>
    <r>
      <rPr>
        <sz val="12"/>
        <rFont val="Calibri"/>
        <family val="2"/>
        <scheme val="minor"/>
      </rPr>
      <t xml:space="preserve"> elections - at least 18 weeks before all general elections. </t>
    </r>
    <r>
      <rPr>
        <i/>
        <sz val="12"/>
        <rFont val="Calibri"/>
        <family val="2"/>
        <scheme val="minor"/>
      </rPr>
      <t xml:space="preserve">M.S. 204B.28, subd. 1 </t>
    </r>
  </si>
  <si>
    <r>
      <t xml:space="preserve">School District without a Primary: </t>
    </r>
    <r>
      <rPr>
        <sz val="12"/>
        <rFont val="Calibri"/>
        <family val="2"/>
        <scheme val="minor"/>
      </rPr>
      <t xml:space="preserve">Last day for County Auditor to meet or otherwise communicate with local election officials to review election procedures for </t>
    </r>
    <r>
      <rPr>
        <b/>
        <i/>
        <u/>
        <sz val="12"/>
        <rFont val="Calibri"/>
        <family val="2"/>
        <scheme val="minor"/>
      </rPr>
      <t>State Election Cycle</t>
    </r>
    <r>
      <rPr>
        <sz val="12"/>
        <rFont val="Calibri"/>
        <family val="2"/>
        <scheme val="minor"/>
      </rPr>
      <t xml:space="preserve"> elections - at least 18 weeks before all general elections. </t>
    </r>
    <r>
      <rPr>
        <i/>
        <sz val="12"/>
        <rFont val="Calibri"/>
        <family val="2"/>
        <scheme val="minor"/>
      </rPr>
      <t xml:space="preserve">M.S. 204B.28, subd. 1 </t>
    </r>
  </si>
  <si>
    <r>
      <t xml:space="preserve">OSS: </t>
    </r>
    <r>
      <rPr>
        <sz val="12"/>
        <rFont val="Calibri"/>
        <family val="2"/>
        <scheme val="minor"/>
      </rPr>
      <t xml:space="preserve">Last day for counties &amp; municipalities to submit to OSS notifications of any changes to their </t>
    </r>
    <r>
      <rPr>
        <u/>
        <sz val="12"/>
        <rFont val="Calibri"/>
        <family val="2"/>
        <scheme val="minor"/>
      </rPr>
      <t>existing</t>
    </r>
    <r>
      <rPr>
        <sz val="12"/>
        <rFont val="Calibri"/>
        <family val="2"/>
        <scheme val="minor"/>
      </rPr>
      <t xml:space="preserve"> </t>
    </r>
    <r>
      <rPr>
        <i/>
        <sz val="12"/>
        <rFont val="Calibri"/>
        <family val="2"/>
        <scheme val="minor"/>
      </rPr>
      <t>electronic voting system and/or counter center</t>
    </r>
    <r>
      <rPr>
        <sz val="12"/>
        <rFont val="Calibri"/>
        <family val="2"/>
        <scheme val="minor"/>
      </rPr>
      <t xml:space="preserve"> </t>
    </r>
    <r>
      <rPr>
        <u/>
        <sz val="12"/>
        <rFont val="Calibri"/>
        <family val="2"/>
        <scheme val="minor"/>
      </rPr>
      <t>plans</t>
    </r>
    <r>
      <rPr>
        <sz val="12"/>
        <rFont val="Calibri"/>
        <family val="2"/>
        <scheme val="minor"/>
      </rPr>
      <t xml:space="preserve">. OSS shall notify of sufficiency or insufficiency of plan within 20 days of receipt - </t>
    </r>
    <r>
      <rPr>
        <i/>
        <sz val="12"/>
        <rFont val="Calibri"/>
        <family val="2"/>
        <scheme val="minor"/>
      </rPr>
      <t>before</t>
    </r>
    <r>
      <rPr>
        <sz val="12"/>
        <rFont val="Calibri"/>
        <family val="2"/>
        <scheme val="minor"/>
      </rPr>
      <t xml:space="preserve"> May 1 of each subsequent general election year. </t>
    </r>
    <r>
      <rPr>
        <i/>
        <sz val="12"/>
        <rFont val="Calibri"/>
        <family val="2"/>
        <scheme val="minor"/>
      </rPr>
      <t>M.S. 206.82, subd. 2</t>
    </r>
  </si>
  <si>
    <t>206.82, subd. 2</t>
  </si>
  <si>
    <r>
      <t xml:space="preserve">County: </t>
    </r>
    <r>
      <rPr>
        <sz val="12"/>
        <rFont val="Calibri"/>
        <family val="2"/>
        <scheme val="minor"/>
      </rPr>
      <t xml:space="preserve">Last day for counties &amp; municipalities to submit to OSS notifications of any changes to their </t>
    </r>
    <r>
      <rPr>
        <u/>
        <sz val="12"/>
        <rFont val="Calibri"/>
        <family val="2"/>
        <scheme val="minor"/>
      </rPr>
      <t>existing</t>
    </r>
    <r>
      <rPr>
        <sz val="12"/>
        <rFont val="Calibri"/>
        <family val="2"/>
        <scheme val="minor"/>
      </rPr>
      <t xml:space="preserve"> </t>
    </r>
    <r>
      <rPr>
        <i/>
        <sz val="12"/>
        <rFont val="Calibri"/>
        <family val="2"/>
        <scheme val="minor"/>
      </rPr>
      <t>electronic voting system and/or counter center</t>
    </r>
    <r>
      <rPr>
        <sz val="12"/>
        <rFont val="Calibri"/>
        <family val="2"/>
        <scheme val="minor"/>
      </rPr>
      <t xml:space="preserve"> </t>
    </r>
    <r>
      <rPr>
        <u/>
        <sz val="12"/>
        <rFont val="Calibri"/>
        <family val="2"/>
        <scheme val="minor"/>
      </rPr>
      <t>plans</t>
    </r>
    <r>
      <rPr>
        <sz val="12"/>
        <rFont val="Calibri"/>
        <family val="2"/>
        <scheme val="minor"/>
      </rPr>
      <t xml:space="preserve">. OSS shall notify of sufficiency or insufficiency of plan within 20 days of receipt - </t>
    </r>
    <r>
      <rPr>
        <i/>
        <sz val="12"/>
        <rFont val="Calibri"/>
        <family val="2"/>
        <scheme val="minor"/>
      </rPr>
      <t>before</t>
    </r>
    <r>
      <rPr>
        <sz val="12"/>
        <rFont val="Calibri"/>
        <family val="2"/>
        <scheme val="minor"/>
      </rPr>
      <t xml:space="preserve"> May 1 of each subsequent general election year. </t>
    </r>
    <r>
      <rPr>
        <i/>
        <sz val="12"/>
        <rFont val="Calibri"/>
        <family val="2"/>
        <scheme val="minor"/>
      </rPr>
      <t>M.S. 206.82, subd. 2</t>
    </r>
  </si>
  <si>
    <r>
      <t xml:space="preserve">City with a Primary: </t>
    </r>
    <r>
      <rPr>
        <sz val="12"/>
        <rFont val="Calibri"/>
        <family val="2"/>
        <scheme val="minor"/>
      </rPr>
      <t xml:space="preserve">Last day for counties &amp; municipalities to submit to OSS notifications of any changes to their </t>
    </r>
    <r>
      <rPr>
        <u/>
        <sz val="12"/>
        <rFont val="Calibri"/>
        <family val="2"/>
        <scheme val="minor"/>
      </rPr>
      <t>existing</t>
    </r>
    <r>
      <rPr>
        <sz val="12"/>
        <rFont val="Calibri"/>
        <family val="2"/>
        <scheme val="minor"/>
      </rPr>
      <t xml:space="preserve"> </t>
    </r>
    <r>
      <rPr>
        <i/>
        <sz val="12"/>
        <rFont val="Calibri"/>
        <family val="2"/>
        <scheme val="minor"/>
      </rPr>
      <t>electronic voting system and/or counter center</t>
    </r>
    <r>
      <rPr>
        <sz val="12"/>
        <rFont val="Calibri"/>
        <family val="2"/>
        <scheme val="minor"/>
      </rPr>
      <t xml:space="preserve"> </t>
    </r>
    <r>
      <rPr>
        <u/>
        <sz val="12"/>
        <rFont val="Calibri"/>
        <family val="2"/>
        <scheme val="minor"/>
      </rPr>
      <t>plans</t>
    </r>
    <r>
      <rPr>
        <sz val="12"/>
        <rFont val="Calibri"/>
        <family val="2"/>
        <scheme val="minor"/>
      </rPr>
      <t xml:space="preserve">. OSS shall notify of sufficiency or insufficiency of plan within 20 days of receipt - </t>
    </r>
    <r>
      <rPr>
        <i/>
        <sz val="12"/>
        <rFont val="Calibri"/>
        <family val="2"/>
        <scheme val="minor"/>
      </rPr>
      <t>before</t>
    </r>
    <r>
      <rPr>
        <sz val="12"/>
        <rFont val="Calibri"/>
        <family val="2"/>
        <scheme val="minor"/>
      </rPr>
      <t xml:space="preserve"> May 1 of each subsequent general election year. </t>
    </r>
    <r>
      <rPr>
        <i/>
        <sz val="12"/>
        <rFont val="Calibri"/>
        <family val="2"/>
        <scheme val="minor"/>
      </rPr>
      <t>M.S. 206.82, subd. 2</t>
    </r>
  </si>
  <si>
    <r>
      <t xml:space="preserve">City without a Primary: </t>
    </r>
    <r>
      <rPr>
        <sz val="12"/>
        <rFont val="Calibri"/>
        <family val="2"/>
        <scheme val="minor"/>
      </rPr>
      <t xml:space="preserve">Last day for counties &amp; municipalities to submit to OSS notifications of any changes to their </t>
    </r>
    <r>
      <rPr>
        <u/>
        <sz val="12"/>
        <rFont val="Calibri"/>
        <family val="2"/>
        <scheme val="minor"/>
      </rPr>
      <t>existing</t>
    </r>
    <r>
      <rPr>
        <sz val="12"/>
        <rFont val="Calibri"/>
        <family val="2"/>
        <scheme val="minor"/>
      </rPr>
      <t xml:space="preserve"> </t>
    </r>
    <r>
      <rPr>
        <i/>
        <sz val="12"/>
        <rFont val="Calibri"/>
        <family val="2"/>
        <scheme val="minor"/>
      </rPr>
      <t>electronic voting system and/or counter center</t>
    </r>
    <r>
      <rPr>
        <sz val="12"/>
        <rFont val="Calibri"/>
        <family val="2"/>
        <scheme val="minor"/>
      </rPr>
      <t xml:space="preserve"> </t>
    </r>
    <r>
      <rPr>
        <u/>
        <sz val="12"/>
        <rFont val="Calibri"/>
        <family val="2"/>
        <scheme val="minor"/>
      </rPr>
      <t>plans</t>
    </r>
    <r>
      <rPr>
        <sz val="12"/>
        <rFont val="Calibri"/>
        <family val="2"/>
        <scheme val="minor"/>
      </rPr>
      <t xml:space="preserve">. OSS shall notify of sufficiency or insufficiency of plan within 20 days of receipt - </t>
    </r>
    <r>
      <rPr>
        <i/>
        <sz val="12"/>
        <rFont val="Calibri"/>
        <family val="2"/>
        <scheme val="minor"/>
      </rPr>
      <t>before</t>
    </r>
    <r>
      <rPr>
        <sz val="12"/>
        <rFont val="Calibri"/>
        <family val="2"/>
        <scheme val="minor"/>
      </rPr>
      <t xml:space="preserve"> May 1 of each subsequent general election year. </t>
    </r>
    <r>
      <rPr>
        <i/>
        <sz val="12"/>
        <rFont val="Calibri"/>
        <family val="2"/>
        <scheme val="minor"/>
      </rPr>
      <t>M.S. 206.82, subd. 2</t>
    </r>
  </si>
  <si>
    <r>
      <t xml:space="preserve">Town with March Elections: </t>
    </r>
    <r>
      <rPr>
        <sz val="12"/>
        <rFont val="Calibri"/>
        <family val="2"/>
        <scheme val="minor"/>
      </rPr>
      <t xml:space="preserve">Last day for counties &amp; municipalities to submit to OSS notifications of any changes to their </t>
    </r>
    <r>
      <rPr>
        <u/>
        <sz val="12"/>
        <rFont val="Calibri"/>
        <family val="2"/>
        <scheme val="minor"/>
      </rPr>
      <t>existing</t>
    </r>
    <r>
      <rPr>
        <sz val="12"/>
        <rFont val="Calibri"/>
        <family val="2"/>
        <scheme val="minor"/>
      </rPr>
      <t xml:space="preserve"> </t>
    </r>
    <r>
      <rPr>
        <i/>
        <sz val="12"/>
        <rFont val="Calibri"/>
        <family val="2"/>
        <scheme val="minor"/>
      </rPr>
      <t>electronic voting system and/or counter center</t>
    </r>
    <r>
      <rPr>
        <sz val="12"/>
        <rFont val="Calibri"/>
        <family val="2"/>
        <scheme val="minor"/>
      </rPr>
      <t xml:space="preserve"> </t>
    </r>
    <r>
      <rPr>
        <u/>
        <sz val="12"/>
        <rFont val="Calibri"/>
        <family val="2"/>
        <scheme val="minor"/>
      </rPr>
      <t>plans</t>
    </r>
    <r>
      <rPr>
        <sz val="12"/>
        <rFont val="Calibri"/>
        <family val="2"/>
        <scheme val="minor"/>
      </rPr>
      <t xml:space="preserve">. OSS shall notify of sufficiency or insufficiency of plan within 20 days of receipt - </t>
    </r>
    <r>
      <rPr>
        <i/>
        <sz val="12"/>
        <rFont val="Calibri"/>
        <family val="2"/>
        <scheme val="minor"/>
      </rPr>
      <t>before</t>
    </r>
    <r>
      <rPr>
        <sz val="12"/>
        <rFont val="Calibri"/>
        <family val="2"/>
        <scheme val="minor"/>
      </rPr>
      <t xml:space="preserve"> May 1 of each subsequent general election year. </t>
    </r>
    <r>
      <rPr>
        <i/>
        <sz val="12"/>
        <rFont val="Calibri"/>
        <family val="2"/>
        <scheme val="minor"/>
      </rPr>
      <t>M.S. 206.82, subd. 2</t>
    </r>
  </si>
  <si>
    <r>
      <t xml:space="preserve">Town with November Elections: </t>
    </r>
    <r>
      <rPr>
        <sz val="12"/>
        <rFont val="Calibri"/>
        <family val="2"/>
        <scheme val="minor"/>
      </rPr>
      <t xml:space="preserve">Last day for counties &amp; municipalities to submit to OSS notifications of any changes to their </t>
    </r>
    <r>
      <rPr>
        <u/>
        <sz val="12"/>
        <rFont val="Calibri"/>
        <family val="2"/>
        <scheme val="minor"/>
      </rPr>
      <t>existing</t>
    </r>
    <r>
      <rPr>
        <sz val="12"/>
        <rFont val="Calibri"/>
        <family val="2"/>
        <scheme val="minor"/>
      </rPr>
      <t xml:space="preserve"> </t>
    </r>
    <r>
      <rPr>
        <i/>
        <sz val="12"/>
        <rFont val="Calibri"/>
        <family val="2"/>
        <scheme val="minor"/>
      </rPr>
      <t>electronic voting system and/or counter center</t>
    </r>
    <r>
      <rPr>
        <sz val="12"/>
        <rFont val="Calibri"/>
        <family val="2"/>
        <scheme val="minor"/>
      </rPr>
      <t xml:space="preserve"> </t>
    </r>
    <r>
      <rPr>
        <u/>
        <sz val="12"/>
        <rFont val="Calibri"/>
        <family val="2"/>
        <scheme val="minor"/>
      </rPr>
      <t>plans</t>
    </r>
    <r>
      <rPr>
        <sz val="12"/>
        <rFont val="Calibri"/>
        <family val="2"/>
        <scheme val="minor"/>
      </rPr>
      <t xml:space="preserve">. OSS shall notify of sufficiency or insufficiency of plan within 20 days of receipt - </t>
    </r>
    <r>
      <rPr>
        <i/>
        <sz val="12"/>
        <rFont val="Calibri"/>
        <family val="2"/>
        <scheme val="minor"/>
      </rPr>
      <t>before</t>
    </r>
    <r>
      <rPr>
        <sz val="12"/>
        <rFont val="Calibri"/>
        <family val="2"/>
        <scheme val="minor"/>
      </rPr>
      <t xml:space="preserve"> May 1 of each subsequent general election year. </t>
    </r>
    <r>
      <rPr>
        <i/>
        <sz val="12"/>
        <rFont val="Calibri"/>
        <family val="2"/>
        <scheme val="minor"/>
      </rPr>
      <t>M.S. 206.82, subd. 2</t>
    </r>
  </si>
  <si>
    <r>
      <t xml:space="preserve">Jurisdiction with February Uniform Election Day Special Election: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February Uniform Election Date</t>
    </r>
    <r>
      <rPr>
        <sz val="12"/>
        <rFont val="Calibri"/>
        <family val="2"/>
        <scheme val="minor"/>
      </rPr>
      <t xml:space="preserve"> elections). </t>
    </r>
    <r>
      <rPr>
        <i/>
        <sz val="12"/>
        <rFont val="Calibri"/>
        <family val="2"/>
        <scheme val="minor"/>
      </rPr>
      <t>M.S. 206.58, subd. 1</t>
    </r>
  </si>
  <si>
    <r>
      <t xml:space="preserve">OSS: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Primary</t>
    </r>
    <r>
      <rPr>
        <sz val="12"/>
        <rFont val="Calibri"/>
        <family val="2"/>
        <scheme val="minor"/>
      </rPr>
      <t xml:space="preserve">). </t>
    </r>
    <r>
      <rPr>
        <i/>
        <sz val="12"/>
        <rFont val="Calibri"/>
        <family val="2"/>
        <scheme val="minor"/>
      </rPr>
      <t>M.S. 206.58, subd. 1</t>
    </r>
  </si>
  <si>
    <r>
      <t xml:space="preserve">County: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Primary</t>
    </r>
    <r>
      <rPr>
        <sz val="12"/>
        <rFont val="Calibri"/>
        <family val="2"/>
        <scheme val="minor"/>
      </rPr>
      <t xml:space="preserve">). </t>
    </r>
    <r>
      <rPr>
        <i/>
        <sz val="12"/>
        <rFont val="Calibri"/>
        <family val="2"/>
        <scheme val="minor"/>
      </rPr>
      <t>M.S. 206.58, subd. 1</t>
    </r>
  </si>
  <si>
    <r>
      <t xml:space="preserve">City with a Primary: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Primary</t>
    </r>
    <r>
      <rPr>
        <sz val="12"/>
        <rFont val="Calibri"/>
        <family val="2"/>
        <scheme val="minor"/>
      </rPr>
      <t xml:space="preserve">). </t>
    </r>
    <r>
      <rPr>
        <i/>
        <sz val="12"/>
        <rFont val="Calibri"/>
        <family val="2"/>
        <scheme val="minor"/>
      </rPr>
      <t>M.S. 206.58, subd. 1</t>
    </r>
  </si>
  <si>
    <r>
      <t xml:space="preserve">City without a Primary: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Primary</t>
    </r>
    <r>
      <rPr>
        <sz val="12"/>
        <rFont val="Calibri"/>
        <family val="2"/>
        <scheme val="minor"/>
      </rPr>
      <t xml:space="preserve">). </t>
    </r>
    <r>
      <rPr>
        <i/>
        <sz val="12"/>
        <rFont val="Calibri"/>
        <family val="2"/>
        <scheme val="minor"/>
      </rPr>
      <t>M.S. 206.58, subd. 1</t>
    </r>
  </si>
  <si>
    <r>
      <t xml:space="preserve">Town with March Elections: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Primary</t>
    </r>
    <r>
      <rPr>
        <sz val="12"/>
        <rFont val="Calibri"/>
        <family val="2"/>
        <scheme val="minor"/>
      </rPr>
      <t xml:space="preserve">). </t>
    </r>
    <r>
      <rPr>
        <i/>
        <sz val="12"/>
        <rFont val="Calibri"/>
        <family val="2"/>
        <scheme val="minor"/>
      </rPr>
      <t>M.S. 206.58, subd. 1</t>
    </r>
  </si>
  <si>
    <r>
      <t xml:space="preserve">Town with November Elections: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Primary</t>
    </r>
    <r>
      <rPr>
        <sz val="12"/>
        <rFont val="Calibri"/>
        <family val="2"/>
        <scheme val="minor"/>
      </rPr>
      <t xml:space="preserve">). </t>
    </r>
    <r>
      <rPr>
        <i/>
        <sz val="12"/>
        <rFont val="Calibri"/>
        <family val="2"/>
        <scheme val="minor"/>
      </rPr>
      <t>M.S. 206.58, subd. 1</t>
    </r>
  </si>
  <si>
    <r>
      <t xml:space="preserve">OSS: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General</t>
    </r>
    <r>
      <rPr>
        <sz val="12"/>
        <rFont val="Calibri"/>
        <family val="2"/>
        <scheme val="minor"/>
      </rPr>
      <t xml:space="preserve">). </t>
    </r>
    <r>
      <rPr>
        <i/>
        <sz val="12"/>
        <rFont val="Calibri"/>
        <family val="2"/>
        <scheme val="minor"/>
      </rPr>
      <t>M.S. 206.58, subd. 1</t>
    </r>
  </si>
  <si>
    <r>
      <t xml:space="preserve">County: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General</t>
    </r>
    <r>
      <rPr>
        <sz val="12"/>
        <rFont val="Calibri"/>
        <family val="2"/>
        <scheme val="minor"/>
      </rPr>
      <t xml:space="preserve">). </t>
    </r>
    <r>
      <rPr>
        <i/>
        <sz val="12"/>
        <rFont val="Calibri"/>
        <family val="2"/>
        <scheme val="minor"/>
      </rPr>
      <t>M.S. 206.58, subd. 1</t>
    </r>
  </si>
  <si>
    <r>
      <t xml:space="preserve">City with a Primary: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General</t>
    </r>
    <r>
      <rPr>
        <sz val="12"/>
        <rFont val="Calibri"/>
        <family val="2"/>
        <scheme val="minor"/>
      </rPr>
      <t xml:space="preserve">). </t>
    </r>
    <r>
      <rPr>
        <i/>
        <sz val="12"/>
        <rFont val="Calibri"/>
        <family val="2"/>
        <scheme val="minor"/>
      </rPr>
      <t>M.S. 206.58, subd. 1</t>
    </r>
  </si>
  <si>
    <r>
      <t xml:space="preserve">City without a Primary: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General</t>
    </r>
    <r>
      <rPr>
        <sz val="12"/>
        <rFont val="Calibri"/>
        <family val="2"/>
        <scheme val="minor"/>
      </rPr>
      <t xml:space="preserve">). </t>
    </r>
    <r>
      <rPr>
        <i/>
        <sz val="12"/>
        <rFont val="Calibri"/>
        <family val="2"/>
        <scheme val="minor"/>
      </rPr>
      <t>M.S. 206.58, subd. 1</t>
    </r>
  </si>
  <si>
    <r>
      <t xml:space="preserve">Town with March Elections: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General</t>
    </r>
    <r>
      <rPr>
        <sz val="12"/>
        <rFont val="Calibri"/>
        <family val="2"/>
        <scheme val="minor"/>
      </rPr>
      <t xml:space="preserve">). </t>
    </r>
    <r>
      <rPr>
        <i/>
        <sz val="12"/>
        <rFont val="Calibri"/>
        <family val="2"/>
        <scheme val="minor"/>
      </rPr>
      <t>M.S. 206.58, subd. 1</t>
    </r>
  </si>
  <si>
    <r>
      <t xml:space="preserve">Town with November Elections: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State General</t>
    </r>
    <r>
      <rPr>
        <sz val="12"/>
        <rFont val="Calibri"/>
        <family val="2"/>
        <scheme val="minor"/>
      </rPr>
      <t xml:space="preserve">). </t>
    </r>
    <r>
      <rPr>
        <i/>
        <sz val="12"/>
        <rFont val="Calibri"/>
        <family val="2"/>
        <scheme val="minor"/>
      </rPr>
      <t>M.S. 206.58, subd. 1</t>
    </r>
  </si>
  <si>
    <r>
      <t xml:space="preserve">Jurisdiction with April Uniform Election Day Special Election: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April Uniform Election Date</t>
    </r>
    <r>
      <rPr>
        <sz val="12"/>
        <rFont val="Calibri"/>
        <family val="2"/>
        <scheme val="minor"/>
      </rPr>
      <t xml:space="preserve"> elections). </t>
    </r>
    <r>
      <rPr>
        <i/>
        <sz val="12"/>
        <rFont val="Calibri"/>
        <family val="2"/>
        <scheme val="minor"/>
      </rPr>
      <t>M.S. 206.58, subd. 1</t>
    </r>
  </si>
  <si>
    <r>
      <t xml:space="preserve">Jurisdiction with May Uniform Election Day Special Election: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May Uniform Election Date</t>
    </r>
    <r>
      <rPr>
        <sz val="12"/>
        <rFont val="Calibri"/>
        <family val="2"/>
        <scheme val="minor"/>
      </rPr>
      <t xml:space="preserve"> elections). </t>
    </r>
    <r>
      <rPr>
        <i/>
        <sz val="12"/>
        <rFont val="Calibri"/>
        <family val="2"/>
        <scheme val="minor"/>
      </rPr>
      <t>M.S. 206.58, subd. 1</t>
    </r>
  </si>
  <si>
    <r>
      <t xml:space="preserve">OSS: </t>
    </r>
    <r>
      <rPr>
        <sz val="12"/>
        <rFont val="Calibri"/>
        <family val="2"/>
        <scheme val="minor"/>
      </rPr>
      <t xml:space="preserve">Last day to publish 1st of 2 notices of </t>
    </r>
    <r>
      <rPr>
        <b/>
        <i/>
        <u/>
        <sz val="12"/>
        <rFont val="Calibri"/>
        <family val="2"/>
        <scheme val="minor"/>
      </rPr>
      <t>March Town</t>
    </r>
    <r>
      <rPr>
        <sz val="12"/>
        <rFont val="Calibri"/>
        <family val="2"/>
        <scheme val="minor"/>
      </rPr>
      <t xml:space="preserve"> election – 2 weeks' published notice. (Optional for *non-metro towns) </t>
    </r>
    <r>
      <rPr>
        <i/>
        <sz val="12"/>
        <rFont val="Calibri"/>
        <family val="2"/>
        <scheme val="minor"/>
      </rPr>
      <t>M.S. 205.16, subd. 1</t>
    </r>
  </si>
  <si>
    <r>
      <t xml:space="preserve">County: </t>
    </r>
    <r>
      <rPr>
        <sz val="12"/>
        <rFont val="Calibri"/>
        <family val="2"/>
        <scheme val="minor"/>
      </rPr>
      <t xml:space="preserve">Last day to publish 1st of 2 notices of </t>
    </r>
    <r>
      <rPr>
        <b/>
        <i/>
        <u/>
        <sz val="12"/>
        <rFont val="Calibri"/>
        <family val="2"/>
        <scheme val="minor"/>
      </rPr>
      <t>March Town</t>
    </r>
    <r>
      <rPr>
        <sz val="12"/>
        <rFont val="Calibri"/>
        <family val="2"/>
        <scheme val="minor"/>
      </rPr>
      <t xml:space="preserve"> election – 2 weeks' published notice. (Optional for *non-metro towns) </t>
    </r>
    <r>
      <rPr>
        <i/>
        <sz val="12"/>
        <rFont val="Calibri"/>
        <family val="2"/>
        <scheme val="minor"/>
      </rPr>
      <t>M.S. 205.16, subd. 1</t>
    </r>
  </si>
  <si>
    <r>
      <t xml:space="preserve">Town with March Elections: </t>
    </r>
    <r>
      <rPr>
        <sz val="12"/>
        <rFont val="Calibri"/>
        <family val="2"/>
        <scheme val="minor"/>
      </rPr>
      <t xml:space="preserve">Last day to publish 1st of 2 notices of </t>
    </r>
    <r>
      <rPr>
        <b/>
        <i/>
        <u/>
        <sz val="12"/>
        <rFont val="Calibri"/>
        <family val="2"/>
        <scheme val="minor"/>
      </rPr>
      <t>March Town</t>
    </r>
    <r>
      <rPr>
        <sz val="12"/>
        <rFont val="Calibri"/>
        <family val="2"/>
        <scheme val="minor"/>
      </rPr>
      <t xml:space="preserve"> election – 2 weeks' published notice. (Optional for *non-metro towns) </t>
    </r>
    <r>
      <rPr>
        <i/>
        <sz val="12"/>
        <rFont val="Calibri"/>
        <family val="2"/>
        <scheme val="minor"/>
      </rPr>
      <t>M.S. 205.16, subd. 1</t>
    </r>
  </si>
  <si>
    <r>
      <t xml:space="preserve">OSS: </t>
    </r>
    <r>
      <rPr>
        <sz val="12"/>
        <rFont val="Calibri"/>
        <family val="2"/>
        <scheme val="minor"/>
      </rPr>
      <t xml:space="preserve">Last day to </t>
    </r>
    <r>
      <rPr>
        <i/>
        <sz val="12"/>
        <rFont val="Calibri"/>
        <family val="2"/>
        <scheme val="minor"/>
      </rPr>
      <t>publish</t>
    </r>
    <r>
      <rPr>
        <sz val="12"/>
        <rFont val="Calibri"/>
        <family val="2"/>
        <scheme val="minor"/>
      </rPr>
      <t xml:space="preserve"> sample ballot for March Town election – 2 weeks before election. (Optional for *non-metro towns) </t>
    </r>
    <r>
      <rPr>
        <i/>
        <sz val="12"/>
        <rFont val="Calibri"/>
        <family val="2"/>
        <scheme val="minor"/>
      </rPr>
      <t>M.S. 205.16, subd. 2</t>
    </r>
  </si>
  <si>
    <r>
      <t xml:space="preserve">County: </t>
    </r>
    <r>
      <rPr>
        <sz val="12"/>
        <rFont val="Calibri"/>
        <family val="2"/>
        <scheme val="minor"/>
      </rPr>
      <t xml:space="preserve">Last day to </t>
    </r>
    <r>
      <rPr>
        <i/>
        <sz val="12"/>
        <rFont val="Calibri"/>
        <family val="2"/>
        <scheme val="minor"/>
      </rPr>
      <t>publish</t>
    </r>
    <r>
      <rPr>
        <sz val="12"/>
        <rFont val="Calibri"/>
        <family val="2"/>
        <scheme val="minor"/>
      </rPr>
      <t xml:space="preserve"> sample ballot for March Town election – 2 weeks before election. (Optional for *non-metro towns) </t>
    </r>
    <r>
      <rPr>
        <i/>
        <sz val="12"/>
        <rFont val="Calibri"/>
        <family val="2"/>
        <scheme val="minor"/>
      </rPr>
      <t>M.S. 205.16, subd. 2</t>
    </r>
  </si>
  <si>
    <r>
      <t xml:space="preserve">Town with March Elections: </t>
    </r>
    <r>
      <rPr>
        <sz val="12"/>
        <rFont val="Calibri"/>
        <family val="2"/>
        <scheme val="minor"/>
      </rPr>
      <t xml:space="preserve">Last day to </t>
    </r>
    <r>
      <rPr>
        <i/>
        <sz val="12"/>
        <rFont val="Calibri"/>
        <family val="2"/>
        <scheme val="minor"/>
      </rPr>
      <t>publish</t>
    </r>
    <r>
      <rPr>
        <sz val="12"/>
        <rFont val="Calibri"/>
        <family val="2"/>
        <scheme val="minor"/>
      </rPr>
      <t xml:space="preserve"> sample ballot for March Town election – 2 weeks before election. (Optional for *non-metro towns) </t>
    </r>
    <r>
      <rPr>
        <i/>
        <sz val="12"/>
        <rFont val="Calibri"/>
        <family val="2"/>
        <scheme val="minor"/>
      </rPr>
      <t>M.S. 205.16, subd. 2</t>
    </r>
  </si>
  <si>
    <r>
      <t>OSS:</t>
    </r>
    <r>
      <rPr>
        <sz val="12"/>
        <rFont val="Calibri"/>
        <family val="2"/>
        <scheme val="minor"/>
      </rPr>
      <t xml:space="preserve"> Last day to pre-register for </t>
    </r>
    <r>
      <rPr>
        <b/>
        <i/>
        <u/>
        <sz val="12"/>
        <rFont val="Calibri"/>
        <family val="2"/>
        <scheme val="minor"/>
      </rPr>
      <t>March Town</t>
    </r>
    <r>
      <rPr>
        <sz val="12"/>
        <rFont val="Calibri"/>
        <family val="2"/>
        <scheme val="minor"/>
      </rPr>
      <t xml:space="preserve"> election.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</si>
  <si>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County:</t>
    </r>
    <r>
      <rPr>
        <sz val="12"/>
        <rFont val="Calibri"/>
        <family val="2"/>
        <scheme val="minor"/>
      </rPr>
      <t xml:space="preserve"> Last day to pre-register for </t>
    </r>
    <r>
      <rPr>
        <b/>
        <i/>
        <u/>
        <sz val="12"/>
        <rFont val="Calibri"/>
        <family val="2"/>
        <scheme val="minor"/>
      </rPr>
      <t>March Town</t>
    </r>
    <r>
      <rPr>
        <sz val="12"/>
        <rFont val="Calibri"/>
        <family val="2"/>
        <scheme val="minor"/>
      </rPr>
      <t xml:space="preserve"> election.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</si>
  <si>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Town with March Elections:</t>
    </r>
    <r>
      <rPr>
        <sz val="12"/>
        <rFont val="Calibri"/>
        <family val="2"/>
        <scheme val="minor"/>
      </rPr>
      <t xml:space="preserve"> Last day to pre-register for </t>
    </r>
    <r>
      <rPr>
        <b/>
        <i/>
        <u/>
        <sz val="12"/>
        <rFont val="Calibri"/>
        <family val="2"/>
        <scheme val="minor"/>
      </rPr>
      <t>March Town</t>
    </r>
    <r>
      <rPr>
        <sz val="12"/>
        <rFont val="Calibri"/>
        <family val="2"/>
        <scheme val="minor"/>
      </rPr>
      <t xml:space="preserve"> election.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</si>
  <si>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 xml:space="preserve">OSS: </t>
    </r>
    <r>
      <rPr>
        <sz val="12"/>
        <rFont val="Calibri"/>
        <family val="2"/>
        <scheme val="minor"/>
      </rPr>
      <t xml:space="preserve">Last day to notify affected voters of a poll place change for </t>
    </r>
    <r>
      <rPr>
        <b/>
        <i/>
        <u/>
        <sz val="12"/>
        <rFont val="Calibri"/>
        <family val="2"/>
        <scheme val="minor"/>
      </rPr>
      <t>March Town</t>
    </r>
    <r>
      <rPr>
        <sz val="12"/>
        <rFont val="Calibri"/>
        <family val="2"/>
        <scheme val="minor"/>
      </rPr>
      <t xml:space="preserve"> elections - at least 25 days before election. </t>
    </r>
    <r>
      <rPr>
        <i/>
        <sz val="12"/>
        <rFont val="Calibri"/>
        <family val="2"/>
        <scheme val="minor"/>
      </rPr>
      <t>M.S. 204B.16, subd. 1a</t>
    </r>
  </si>
  <si>
    <r>
      <t xml:space="preserve">County: </t>
    </r>
    <r>
      <rPr>
        <sz val="12"/>
        <rFont val="Calibri"/>
        <family val="2"/>
        <scheme val="minor"/>
      </rPr>
      <t xml:space="preserve">Last day to notify affected voters of a poll place change for </t>
    </r>
    <r>
      <rPr>
        <b/>
        <i/>
        <u/>
        <sz val="12"/>
        <rFont val="Calibri"/>
        <family val="2"/>
        <scheme val="minor"/>
      </rPr>
      <t>March Town</t>
    </r>
    <r>
      <rPr>
        <sz val="12"/>
        <rFont val="Calibri"/>
        <family val="2"/>
        <scheme val="minor"/>
      </rPr>
      <t xml:space="preserve"> elections - at least 25 days before election. </t>
    </r>
    <r>
      <rPr>
        <i/>
        <sz val="12"/>
        <rFont val="Calibri"/>
        <family val="2"/>
        <scheme val="minor"/>
      </rPr>
      <t>M.S. 204B.16, subd. 1a</t>
    </r>
  </si>
  <si>
    <r>
      <t xml:space="preserve">Town with March Elections: </t>
    </r>
    <r>
      <rPr>
        <sz val="12"/>
        <rFont val="Calibri"/>
        <family val="2"/>
        <scheme val="minor"/>
      </rPr>
      <t xml:space="preserve">Last day to notify affected voters of a poll place change for </t>
    </r>
    <r>
      <rPr>
        <b/>
        <i/>
        <u/>
        <sz val="12"/>
        <rFont val="Calibri"/>
        <family val="2"/>
        <scheme val="minor"/>
      </rPr>
      <t>March Town</t>
    </r>
    <r>
      <rPr>
        <sz val="12"/>
        <rFont val="Calibri"/>
        <family val="2"/>
        <scheme val="minor"/>
      </rPr>
      <t xml:space="preserve"> elections - at least 25 days before election. </t>
    </r>
    <r>
      <rPr>
        <i/>
        <sz val="12"/>
        <rFont val="Calibri"/>
        <family val="2"/>
        <scheme val="minor"/>
      </rPr>
      <t>M.S. 204B.16, subd. 1a</t>
    </r>
  </si>
  <si>
    <r>
      <t xml:space="preserve">OSS: </t>
    </r>
    <r>
      <rPr>
        <sz val="12"/>
        <rFont val="Calibri"/>
        <family val="2"/>
        <scheme val="minor"/>
      </rPr>
      <t xml:space="preserve">Last day to appoint election judges for </t>
    </r>
    <r>
      <rPr>
        <b/>
        <i/>
        <u/>
        <sz val="12"/>
        <rFont val="Calibri"/>
        <family val="2"/>
        <scheme val="minor"/>
      </rPr>
      <t>March Town</t>
    </r>
    <r>
      <rPr>
        <sz val="12"/>
        <rFont val="Calibri"/>
        <family val="2"/>
        <scheme val="minor"/>
      </rPr>
      <t xml:space="preserve"> elections - at least 25 days before election. </t>
    </r>
    <r>
      <rPr>
        <i/>
        <sz val="12"/>
        <rFont val="Calibri"/>
        <family val="2"/>
        <scheme val="minor"/>
      </rPr>
      <t>M.S. 204B.21, subd. 2</t>
    </r>
  </si>
  <si>
    <r>
      <t xml:space="preserve">County: </t>
    </r>
    <r>
      <rPr>
        <sz val="12"/>
        <rFont val="Calibri"/>
        <family val="2"/>
        <scheme val="minor"/>
      </rPr>
      <t xml:space="preserve">Last day to appoint election judges for </t>
    </r>
    <r>
      <rPr>
        <b/>
        <i/>
        <u/>
        <sz val="12"/>
        <rFont val="Calibri"/>
        <family val="2"/>
        <scheme val="minor"/>
      </rPr>
      <t>March Town</t>
    </r>
    <r>
      <rPr>
        <sz val="12"/>
        <rFont val="Calibri"/>
        <family val="2"/>
        <scheme val="minor"/>
      </rPr>
      <t xml:space="preserve"> elections - at least 25 days before election. </t>
    </r>
    <r>
      <rPr>
        <i/>
        <sz val="12"/>
        <rFont val="Calibri"/>
        <family val="2"/>
        <scheme val="minor"/>
      </rPr>
      <t>M.S. 204B.21, subd. 2</t>
    </r>
  </si>
  <si>
    <r>
      <t xml:space="preserve">Town with March Elections: </t>
    </r>
    <r>
      <rPr>
        <sz val="12"/>
        <rFont val="Calibri"/>
        <family val="2"/>
        <scheme val="minor"/>
      </rPr>
      <t xml:space="preserve">Last day to appoint election judges for </t>
    </r>
    <r>
      <rPr>
        <b/>
        <i/>
        <u/>
        <sz val="12"/>
        <rFont val="Calibri"/>
        <family val="2"/>
        <scheme val="minor"/>
      </rPr>
      <t>March Town</t>
    </r>
    <r>
      <rPr>
        <sz val="12"/>
        <rFont val="Calibri"/>
        <family val="2"/>
        <scheme val="minor"/>
      </rPr>
      <t xml:space="preserve"> elections - at least 25 days before election. </t>
    </r>
    <r>
      <rPr>
        <i/>
        <sz val="12"/>
        <rFont val="Calibri"/>
        <family val="2"/>
        <scheme val="minor"/>
      </rPr>
      <t>M.S. 204B.21, subd. 2</t>
    </r>
  </si>
  <si>
    <r>
      <t xml:space="preserve">OSS: </t>
    </r>
    <r>
      <rPr>
        <i/>
        <sz val="12"/>
        <rFont val="Calibri"/>
        <family val="2"/>
        <scheme val="minor"/>
      </rPr>
      <t>Tentative:</t>
    </r>
    <r>
      <rPr>
        <b/>
        <sz val="12"/>
        <rFont val="Calibri"/>
        <family val="2"/>
        <scheme val="minor"/>
      </rPr>
      <t xml:space="preserve">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</si>
  <si>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County: </t>
    </r>
    <r>
      <rPr>
        <i/>
        <sz val="12"/>
        <rFont val="Calibri"/>
        <family val="2"/>
        <scheme val="minor"/>
      </rPr>
      <t>Tentative:</t>
    </r>
    <r>
      <rPr>
        <b/>
        <sz val="12"/>
        <rFont val="Calibri"/>
        <family val="2"/>
        <scheme val="minor"/>
      </rPr>
      <t xml:space="preserve">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</si>
  <si>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Political Parties: </t>
    </r>
    <r>
      <rPr>
        <i/>
        <sz val="12"/>
        <rFont val="Calibri"/>
        <family val="2"/>
        <scheme val="minor"/>
      </rPr>
      <t>Tentative:</t>
    </r>
    <r>
      <rPr>
        <b/>
        <sz val="12"/>
        <rFont val="Calibri"/>
        <family val="2"/>
        <scheme val="minor"/>
      </rPr>
      <t xml:space="preserve">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</si>
  <si>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City with a Primary: </t>
    </r>
    <r>
      <rPr>
        <i/>
        <sz val="12"/>
        <rFont val="Calibri"/>
        <family val="2"/>
        <scheme val="minor"/>
      </rPr>
      <t>Tentative:</t>
    </r>
    <r>
      <rPr>
        <b/>
        <sz val="12"/>
        <rFont val="Calibri"/>
        <family val="2"/>
        <scheme val="minor"/>
      </rPr>
      <t xml:space="preserve">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</si>
  <si>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City without a Primary: </t>
    </r>
    <r>
      <rPr>
        <i/>
        <sz val="12"/>
        <rFont val="Calibri"/>
        <family val="2"/>
        <scheme val="minor"/>
      </rPr>
      <t>Tentative:</t>
    </r>
    <r>
      <rPr>
        <b/>
        <sz val="12"/>
        <rFont val="Calibri"/>
        <family val="2"/>
        <scheme val="minor"/>
      </rPr>
      <t xml:space="preserve">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</si>
  <si>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Town with March Elections: </t>
    </r>
    <r>
      <rPr>
        <i/>
        <sz val="12"/>
        <rFont val="Calibri"/>
        <family val="2"/>
        <scheme val="minor"/>
      </rPr>
      <t>Tentative:</t>
    </r>
    <r>
      <rPr>
        <b/>
        <sz val="12"/>
        <rFont val="Calibri"/>
        <family val="2"/>
        <scheme val="minor"/>
      </rPr>
      <t xml:space="preserve">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</si>
  <si>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t xml:space="preserve">Town with November Elections: </t>
    </r>
    <r>
      <rPr>
        <i/>
        <sz val="12"/>
        <rFont val="Calibri"/>
        <family val="2"/>
        <scheme val="minor"/>
      </rPr>
      <t>Tentative:</t>
    </r>
    <r>
      <rPr>
        <b/>
        <sz val="12"/>
        <rFont val="Calibri"/>
        <family val="2"/>
        <scheme val="minor"/>
      </rPr>
      <t xml:space="preserve"> </t>
    </r>
    <r>
      <rPr>
        <sz val="12"/>
        <rFont val="Calibri"/>
        <family val="2"/>
        <scheme val="minor"/>
      </rPr>
      <t>Annual List Maintenance (ALM).</t>
    </r>
    <r>
      <rPr>
        <b/>
        <sz val="12"/>
        <rFont val="Calibri"/>
        <family val="2"/>
        <scheme val="minor"/>
      </rPr>
      <t xml:space="preserve"> </t>
    </r>
    <r>
      <rPr>
        <sz val="12"/>
        <rFont val="Calibri"/>
        <family val="2"/>
        <scheme val="minor"/>
      </rPr>
      <t xml:space="preserve">After the close of the calendar year, the OSS shall determine if any registrants have not voted during the </t>
    </r>
    <r>
      <rPr>
        <i/>
        <sz val="12"/>
        <rFont val="Calibri"/>
        <family val="2"/>
        <scheme val="minor"/>
      </rPr>
      <t>preceding</t>
    </r>
    <r>
      <rPr>
        <sz val="12"/>
        <rFont val="Calibri"/>
        <family val="2"/>
        <scheme val="minor"/>
      </rPr>
      <t xml:space="preserve"> four years. Those records will be changed to the status of "inactive." The OSS prepares a report to the county auditor containing the names of all registrants whose status was changed to "inactive." </t>
    </r>
    <r>
      <rPr>
        <i/>
        <sz val="12"/>
        <rFont val="Calibri"/>
        <family val="2"/>
        <scheme val="minor"/>
      </rPr>
      <t>M.S. 201.171</t>
    </r>
  </si>
  <si>
    <r>
      <rPr>
        <b/>
        <sz val="12"/>
        <rFont val="Calibri"/>
        <family val="2"/>
        <scheme val="minor"/>
      </rPr>
      <t>OSS:</t>
    </r>
    <r>
      <rPr>
        <sz val="12"/>
        <rFont val="Calibri"/>
        <family val="2"/>
        <scheme val="minor"/>
      </rPr>
      <t xml:space="preserve"> Last day for </t>
    </r>
    <r>
      <rPr>
        <i/>
        <sz val="12"/>
        <rFont val="Calibri"/>
        <family val="2"/>
        <scheme val="minor"/>
      </rPr>
      <t>cities/towns &amp; counties (unorganized territory)</t>
    </r>
    <r>
      <rPr>
        <sz val="12"/>
        <rFont val="Calibri"/>
        <family val="2"/>
        <scheme val="minor"/>
      </rPr>
      <t xml:space="preserve"> to designate by ordinance or resolution a poll place for each election precinct for the following calendar year. To include designated mail ballot precincts' election day poll place - by December 31 of each year. </t>
    </r>
    <r>
      <rPr>
        <i/>
        <sz val="12"/>
        <rFont val="Calibri"/>
        <family val="2"/>
        <scheme val="minor"/>
      </rPr>
      <t>M.S. 204B.16, subd. 1</t>
    </r>
  </si>
  <si>
    <r>
      <rPr>
        <b/>
        <sz val="12"/>
        <rFont val="Calibri"/>
        <family val="2"/>
        <scheme val="minor"/>
      </rPr>
      <t>County:</t>
    </r>
    <r>
      <rPr>
        <sz val="12"/>
        <rFont val="Calibri"/>
        <family val="2"/>
        <scheme val="minor"/>
      </rPr>
      <t xml:space="preserve"> Last day for </t>
    </r>
    <r>
      <rPr>
        <i/>
        <sz val="12"/>
        <rFont val="Calibri"/>
        <family val="2"/>
        <scheme val="minor"/>
      </rPr>
      <t>cities/towns &amp; counties (unorganized territory)</t>
    </r>
    <r>
      <rPr>
        <sz val="12"/>
        <rFont val="Calibri"/>
        <family val="2"/>
        <scheme val="minor"/>
      </rPr>
      <t xml:space="preserve"> to designate by ordinance or resolution a poll place for each election precinct for the following calendar year. To include designated mail ballot precincts' election day poll place - by December 31 of each year. </t>
    </r>
    <r>
      <rPr>
        <i/>
        <sz val="12"/>
        <rFont val="Calibri"/>
        <family val="2"/>
        <scheme val="minor"/>
      </rPr>
      <t>M.S. 204B.16, subd. 1</t>
    </r>
  </si>
  <si>
    <r>
      <rPr>
        <b/>
        <sz val="12"/>
        <rFont val="Calibri"/>
        <family val="2"/>
        <scheme val="minor"/>
      </rPr>
      <t>Political Parties:</t>
    </r>
    <r>
      <rPr>
        <sz val="12"/>
        <rFont val="Calibri"/>
        <family val="2"/>
        <scheme val="minor"/>
      </rPr>
      <t xml:space="preserve"> Last day for </t>
    </r>
    <r>
      <rPr>
        <i/>
        <sz val="12"/>
        <rFont val="Calibri"/>
        <family val="2"/>
        <scheme val="minor"/>
      </rPr>
      <t>cities/towns &amp; counties (unorganized territory)</t>
    </r>
    <r>
      <rPr>
        <sz val="12"/>
        <rFont val="Calibri"/>
        <family val="2"/>
        <scheme val="minor"/>
      </rPr>
      <t xml:space="preserve"> to designate by ordinance or resolution a poll place for each election precinct for the following calendar year. To include designated mail ballot precincts' election day poll place - by December 31 of each year. </t>
    </r>
    <r>
      <rPr>
        <i/>
        <sz val="12"/>
        <rFont val="Calibri"/>
        <family val="2"/>
        <scheme val="minor"/>
      </rPr>
      <t>M.S. 204B.16, subd. 1</t>
    </r>
  </si>
  <si>
    <r>
      <rPr>
        <b/>
        <sz val="12"/>
        <rFont val="Calibri"/>
        <family val="2"/>
        <scheme val="minor"/>
      </rPr>
      <t>City with a Primary:</t>
    </r>
    <r>
      <rPr>
        <sz val="12"/>
        <rFont val="Calibri"/>
        <family val="2"/>
        <scheme val="minor"/>
      </rPr>
      <t xml:space="preserve"> Last day for </t>
    </r>
    <r>
      <rPr>
        <i/>
        <sz val="12"/>
        <rFont val="Calibri"/>
        <family val="2"/>
        <scheme val="minor"/>
      </rPr>
      <t>cities/towns &amp; counties (unorganized territory)</t>
    </r>
    <r>
      <rPr>
        <sz val="12"/>
        <rFont val="Calibri"/>
        <family val="2"/>
        <scheme val="minor"/>
      </rPr>
      <t xml:space="preserve"> to designate by ordinance or resolution a poll place for each election precinct for the following calendar year. To include designated mail ballot precincts' election day poll place - by December 31 of each year. </t>
    </r>
    <r>
      <rPr>
        <i/>
        <sz val="12"/>
        <rFont val="Calibri"/>
        <family val="2"/>
        <scheme val="minor"/>
      </rPr>
      <t>M.S. 204B.16, subd. 1</t>
    </r>
  </si>
  <si>
    <r>
      <rPr>
        <b/>
        <sz val="12"/>
        <rFont val="Calibri"/>
        <family val="2"/>
        <scheme val="minor"/>
      </rPr>
      <t>City without a Primary:</t>
    </r>
    <r>
      <rPr>
        <sz val="12"/>
        <rFont val="Calibri"/>
        <family val="2"/>
        <scheme val="minor"/>
      </rPr>
      <t xml:space="preserve"> Last day for </t>
    </r>
    <r>
      <rPr>
        <i/>
        <sz val="12"/>
        <rFont val="Calibri"/>
        <family val="2"/>
        <scheme val="minor"/>
      </rPr>
      <t>cities/towns &amp; counties (unorganized territory)</t>
    </r>
    <r>
      <rPr>
        <sz val="12"/>
        <rFont val="Calibri"/>
        <family val="2"/>
        <scheme val="minor"/>
      </rPr>
      <t xml:space="preserve"> to designate by ordinance or resolution a poll place for each election precinct for the following calendar year. To include designated mail ballot precincts' election day poll place - by December 31 of each year. </t>
    </r>
    <r>
      <rPr>
        <i/>
        <sz val="12"/>
        <rFont val="Calibri"/>
        <family val="2"/>
        <scheme val="minor"/>
      </rPr>
      <t>M.S. 204B.16, subd. 1</t>
    </r>
  </si>
  <si>
    <r>
      <rPr>
        <b/>
        <sz val="12"/>
        <rFont val="Calibri"/>
        <family val="2"/>
        <scheme val="minor"/>
      </rPr>
      <t>Town with March Elections:</t>
    </r>
    <r>
      <rPr>
        <sz val="12"/>
        <rFont val="Calibri"/>
        <family val="2"/>
        <scheme val="minor"/>
      </rPr>
      <t xml:space="preserve"> Last day for </t>
    </r>
    <r>
      <rPr>
        <i/>
        <sz val="12"/>
        <rFont val="Calibri"/>
        <family val="2"/>
        <scheme val="minor"/>
      </rPr>
      <t>cities/towns &amp; counties (unorganized territory)</t>
    </r>
    <r>
      <rPr>
        <sz val="12"/>
        <rFont val="Calibri"/>
        <family val="2"/>
        <scheme val="minor"/>
      </rPr>
      <t xml:space="preserve"> to designate by ordinance or resolution a poll place for each election precinct for the following calendar year. To include designated mail ballot precincts' election day poll place - by December 31 of each year. </t>
    </r>
    <r>
      <rPr>
        <i/>
        <sz val="12"/>
        <rFont val="Calibri"/>
        <family val="2"/>
        <scheme val="minor"/>
      </rPr>
      <t>M.S. 204B.16, subd. 1</t>
    </r>
  </si>
  <si>
    <r>
      <rPr>
        <b/>
        <sz val="12"/>
        <rFont val="Calibri"/>
        <family val="2"/>
        <scheme val="minor"/>
      </rPr>
      <t>Town with November Elections:</t>
    </r>
    <r>
      <rPr>
        <sz val="12"/>
        <rFont val="Calibri"/>
        <family val="2"/>
        <scheme val="minor"/>
      </rPr>
      <t xml:space="preserve"> Last day for </t>
    </r>
    <r>
      <rPr>
        <i/>
        <sz val="12"/>
        <rFont val="Calibri"/>
        <family val="2"/>
        <scheme val="minor"/>
      </rPr>
      <t>cities/towns &amp; counties (unorganized territory)</t>
    </r>
    <r>
      <rPr>
        <sz val="12"/>
        <rFont val="Calibri"/>
        <family val="2"/>
        <scheme val="minor"/>
      </rPr>
      <t xml:space="preserve"> to designate by ordinance or resolution a poll place for each election precinct for the following calendar year. To include designated mail ballot precincts' election day poll place - by December 31 of each year. </t>
    </r>
    <r>
      <rPr>
        <i/>
        <sz val="12"/>
        <rFont val="Calibri"/>
        <family val="2"/>
        <scheme val="minor"/>
      </rPr>
      <t>M.S. 204B.16, subd. 1</t>
    </r>
  </si>
  <si>
    <r>
      <rPr>
        <b/>
        <sz val="12"/>
        <rFont val="Calibri"/>
        <family val="2"/>
        <scheme val="minor"/>
      </rPr>
      <t>School District with a Primary:</t>
    </r>
    <r>
      <rPr>
        <sz val="12"/>
        <rFont val="Calibri"/>
        <family val="2"/>
        <scheme val="minor"/>
      </rPr>
      <t xml:space="preserve"> Last day for </t>
    </r>
    <r>
      <rPr>
        <i/>
        <sz val="12"/>
        <rFont val="Calibri"/>
        <family val="2"/>
        <scheme val="minor"/>
      </rPr>
      <t>cities/towns &amp; counties (unorganized territory)</t>
    </r>
    <r>
      <rPr>
        <sz val="12"/>
        <rFont val="Calibri"/>
        <family val="2"/>
        <scheme val="minor"/>
      </rPr>
      <t xml:space="preserve"> to designate by ordinance or resolution a poll place for each election precinct for the following calendar year. To include designated mail ballot precincts' election day poll place - by December 31 of each year. </t>
    </r>
    <r>
      <rPr>
        <i/>
        <sz val="12"/>
        <rFont val="Calibri"/>
        <family val="2"/>
        <scheme val="minor"/>
      </rPr>
      <t>M.S. 204B.16, subd. 1</t>
    </r>
  </si>
  <si>
    <r>
      <rPr>
        <b/>
        <sz val="12"/>
        <rFont val="Calibri"/>
        <family val="2"/>
        <scheme val="minor"/>
      </rPr>
      <t>School District without a Primary:</t>
    </r>
    <r>
      <rPr>
        <sz val="12"/>
        <rFont val="Calibri"/>
        <family val="2"/>
        <scheme val="minor"/>
      </rPr>
      <t xml:space="preserve"> Last day for </t>
    </r>
    <r>
      <rPr>
        <i/>
        <sz val="12"/>
        <rFont val="Calibri"/>
        <family val="2"/>
        <scheme val="minor"/>
      </rPr>
      <t>cities/towns &amp; counties (unorganized territory)</t>
    </r>
    <r>
      <rPr>
        <sz val="12"/>
        <rFont val="Calibri"/>
        <family val="2"/>
        <scheme val="minor"/>
      </rPr>
      <t xml:space="preserve"> to designate by ordinance or resolution a poll place for each election precinct for the following calendar year. To include designated mail ballot precincts' election day poll place - by December 31 of each year. </t>
    </r>
    <r>
      <rPr>
        <i/>
        <sz val="12"/>
        <rFont val="Calibri"/>
        <family val="2"/>
        <scheme val="minor"/>
      </rPr>
      <t>M.S. 204B.16, subd. 1</t>
    </r>
  </si>
  <si>
    <r>
      <t xml:space="preserve">OSS: </t>
    </r>
    <r>
      <rPr>
        <sz val="12"/>
        <rFont val="Calibri"/>
        <family val="2"/>
        <scheme val="minor"/>
      </rPr>
      <t xml:space="preserve">Last day for </t>
    </r>
    <r>
      <rPr>
        <i/>
        <sz val="12"/>
        <rFont val="Calibri"/>
        <family val="2"/>
        <scheme val="minor"/>
      </rPr>
      <t>school districts to designate</t>
    </r>
    <r>
      <rPr>
        <sz val="12"/>
        <rFont val="Calibri"/>
        <family val="2"/>
        <scheme val="minor"/>
      </rPr>
      <t>, by resolution, combined poll places for standalone elections being held the following calendar year. Poll place must be designated for use as a poll place by a county (unorganized territory) or city/town - by December 31 of each year.</t>
    </r>
    <r>
      <rPr>
        <i/>
        <sz val="12"/>
        <rFont val="Calibri"/>
        <family val="2"/>
        <scheme val="minor"/>
      </rPr>
      <t xml:space="preserve"> M.S. 204B.16, subd. 1; 205A.11, subd. 2</t>
    </r>
  </si>
  <si>
    <r>
      <t xml:space="preserve">County: </t>
    </r>
    <r>
      <rPr>
        <sz val="12"/>
        <rFont val="Calibri"/>
        <family val="2"/>
        <scheme val="minor"/>
      </rPr>
      <t xml:space="preserve">Last day for </t>
    </r>
    <r>
      <rPr>
        <i/>
        <sz val="12"/>
        <rFont val="Calibri"/>
        <family val="2"/>
        <scheme val="minor"/>
      </rPr>
      <t>school districts to designate</t>
    </r>
    <r>
      <rPr>
        <sz val="12"/>
        <rFont val="Calibri"/>
        <family val="2"/>
        <scheme val="minor"/>
      </rPr>
      <t>, by resolution, combined poll places for standalone elections being held the following calendar year. Poll place must be designated for use as a poll place by a county (unorganized territory) or city/town - by December 31 of each year.</t>
    </r>
    <r>
      <rPr>
        <i/>
        <sz val="12"/>
        <rFont val="Calibri"/>
        <family val="2"/>
        <scheme val="minor"/>
      </rPr>
      <t xml:space="preserve"> M.S. 204B.16, subd. 1; 205A.11, subd. 2</t>
    </r>
  </si>
  <si>
    <r>
      <t xml:space="preserve">City with a Primary: </t>
    </r>
    <r>
      <rPr>
        <sz val="12"/>
        <rFont val="Calibri"/>
        <family val="2"/>
        <scheme val="minor"/>
      </rPr>
      <t xml:space="preserve">Last day for </t>
    </r>
    <r>
      <rPr>
        <i/>
        <sz val="12"/>
        <rFont val="Calibri"/>
        <family val="2"/>
        <scheme val="minor"/>
      </rPr>
      <t>school districts to designate</t>
    </r>
    <r>
      <rPr>
        <sz val="12"/>
        <rFont val="Calibri"/>
        <family val="2"/>
        <scheme val="minor"/>
      </rPr>
      <t>, by resolution, combined poll places for standalone elections being held the following calendar year. Poll place must be designated for use as a poll place by a county (unorganized territory) or city/town - by December 31 of each year.</t>
    </r>
    <r>
      <rPr>
        <i/>
        <sz val="12"/>
        <rFont val="Calibri"/>
        <family val="2"/>
        <scheme val="minor"/>
      </rPr>
      <t xml:space="preserve"> M.S. 204B.16, subd. 1; 205A.11, subd. 2</t>
    </r>
  </si>
  <si>
    <r>
      <t xml:space="preserve">City without a Primary: </t>
    </r>
    <r>
      <rPr>
        <sz val="12"/>
        <rFont val="Calibri"/>
        <family val="2"/>
        <scheme val="minor"/>
      </rPr>
      <t xml:space="preserve">Last day for </t>
    </r>
    <r>
      <rPr>
        <i/>
        <sz val="12"/>
        <rFont val="Calibri"/>
        <family val="2"/>
        <scheme val="minor"/>
      </rPr>
      <t>school districts to designate</t>
    </r>
    <r>
      <rPr>
        <sz val="12"/>
        <rFont val="Calibri"/>
        <family val="2"/>
        <scheme val="minor"/>
      </rPr>
      <t>, by resolution, combined poll places for standalone elections being held the following calendar year. Poll place must be designated for use as a poll place by a county (unorganized territory) or city/town - by December 31 of each year.</t>
    </r>
    <r>
      <rPr>
        <i/>
        <sz val="12"/>
        <rFont val="Calibri"/>
        <family val="2"/>
        <scheme val="minor"/>
      </rPr>
      <t xml:space="preserve"> M.S. 204B.16, subd. 1; 205A.11, subd. 2</t>
    </r>
  </si>
  <si>
    <r>
      <t xml:space="preserve">Town with March Elections: </t>
    </r>
    <r>
      <rPr>
        <sz val="12"/>
        <rFont val="Calibri"/>
        <family val="2"/>
        <scheme val="minor"/>
      </rPr>
      <t xml:space="preserve">Last day for </t>
    </r>
    <r>
      <rPr>
        <i/>
        <sz val="12"/>
        <rFont val="Calibri"/>
        <family val="2"/>
        <scheme val="minor"/>
      </rPr>
      <t>school districts to designate</t>
    </r>
    <r>
      <rPr>
        <sz val="12"/>
        <rFont val="Calibri"/>
        <family val="2"/>
        <scheme val="minor"/>
      </rPr>
      <t>, by resolution, combined poll places for standalone elections being held the following calendar year. Poll place must be designated for use as a poll place by a county (unorganized territory) or city/town - by December 31 of each year.</t>
    </r>
    <r>
      <rPr>
        <i/>
        <sz val="12"/>
        <rFont val="Calibri"/>
        <family val="2"/>
        <scheme val="minor"/>
      </rPr>
      <t xml:space="preserve"> M.S. 204B.16, subd. 1; 205A.11, subd. 2</t>
    </r>
  </si>
  <si>
    <r>
      <t xml:space="preserve">Town with November Elections: </t>
    </r>
    <r>
      <rPr>
        <sz val="12"/>
        <rFont val="Calibri"/>
        <family val="2"/>
        <scheme val="minor"/>
      </rPr>
      <t xml:space="preserve">Last day for </t>
    </r>
    <r>
      <rPr>
        <i/>
        <sz val="12"/>
        <rFont val="Calibri"/>
        <family val="2"/>
        <scheme val="minor"/>
      </rPr>
      <t>school districts to designate</t>
    </r>
    <r>
      <rPr>
        <sz val="12"/>
        <rFont val="Calibri"/>
        <family val="2"/>
        <scheme val="minor"/>
      </rPr>
      <t>, by resolution, combined poll places for standalone elections being held the following calendar year. Poll place must be designated for use as a poll place by a county (unorganized territory) or city/town - by December 31 of each year.</t>
    </r>
    <r>
      <rPr>
        <i/>
        <sz val="12"/>
        <rFont val="Calibri"/>
        <family val="2"/>
        <scheme val="minor"/>
      </rPr>
      <t xml:space="preserve"> M.S. 204B.16, subd. 1; 205A.11, subd. 2</t>
    </r>
  </si>
  <si>
    <r>
      <t xml:space="preserve">School District with a Primary: </t>
    </r>
    <r>
      <rPr>
        <sz val="12"/>
        <rFont val="Calibri"/>
        <family val="2"/>
        <scheme val="minor"/>
      </rPr>
      <t xml:space="preserve">Last day for </t>
    </r>
    <r>
      <rPr>
        <i/>
        <sz val="12"/>
        <rFont val="Calibri"/>
        <family val="2"/>
        <scheme val="minor"/>
      </rPr>
      <t>school districts to designate</t>
    </r>
    <r>
      <rPr>
        <sz val="12"/>
        <rFont val="Calibri"/>
        <family val="2"/>
        <scheme val="minor"/>
      </rPr>
      <t>, by resolution, combined poll places for standalone elections being held the following calendar year. Poll place must be designated for use as a poll place by a county (unorganized territory) or city/town - by December 31 of each year.</t>
    </r>
    <r>
      <rPr>
        <i/>
        <sz val="12"/>
        <rFont val="Calibri"/>
        <family val="2"/>
        <scheme val="minor"/>
      </rPr>
      <t xml:space="preserve"> M.S. 204B.16, subd. 1; 205A.11, subd. 2</t>
    </r>
  </si>
  <si>
    <r>
      <t xml:space="preserve">School District without a Primary: </t>
    </r>
    <r>
      <rPr>
        <sz val="12"/>
        <rFont val="Calibri"/>
        <family val="2"/>
        <scheme val="minor"/>
      </rPr>
      <t xml:space="preserve">Last day for </t>
    </r>
    <r>
      <rPr>
        <i/>
        <sz val="12"/>
        <rFont val="Calibri"/>
        <family val="2"/>
        <scheme val="minor"/>
      </rPr>
      <t>school districts to designate</t>
    </r>
    <r>
      <rPr>
        <sz val="12"/>
        <rFont val="Calibri"/>
        <family val="2"/>
        <scheme val="minor"/>
      </rPr>
      <t>, by resolution, combined poll places for standalone elections being held the following calendar year. Poll place must be designated for use as a poll place by a county (unorganized territory) or city/town - by December 31 of each year.</t>
    </r>
    <r>
      <rPr>
        <i/>
        <sz val="12"/>
        <rFont val="Calibri"/>
        <family val="2"/>
        <scheme val="minor"/>
      </rPr>
      <t xml:space="preserve"> M.S. 204B.16, subd. 1; 205A.11, subd. 2</t>
    </r>
  </si>
  <si>
    <r>
      <t>OSS:</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</si>
  <si>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Political Parties:</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</si>
  <si>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County:</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</si>
  <si>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City with a Primary:</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</si>
  <si>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 xml:space="preserve">City without a Primary: </t>
    </r>
    <r>
      <rPr>
        <sz val="12"/>
        <rFont val="Calibri"/>
        <family val="2"/>
        <scheme val="minor"/>
      </rPr>
      <t xml:space="preserve">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</si>
  <si>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Town with March Elections:</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</si>
  <si>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Town with November Elections:</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</si>
  <si>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School District with a Primary:</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</si>
  <si>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School District without a Primary:</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</si>
  <si>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Hospital District:</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</si>
  <si>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SWCD:</t>
    </r>
    <r>
      <rPr>
        <sz val="12"/>
        <rFont val="Calibri"/>
        <family val="2"/>
        <scheme val="minor"/>
      </rPr>
      <t xml:space="preserve"> Last day to pre-register for November 2018 </t>
    </r>
    <r>
      <rPr>
        <b/>
        <i/>
        <u/>
        <sz val="12"/>
        <rFont val="Calibri"/>
        <family val="2"/>
        <scheme val="minor"/>
      </rPr>
      <t>State General Elections</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</si>
  <si>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 xml:space="preserve">Jurisdiction with February Uniform Election Day Special Election: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February Uniform Election Date</t>
    </r>
    <r>
      <rPr>
        <sz val="12"/>
        <rFont val="Calibri"/>
        <family val="2"/>
        <scheme val="minor"/>
      </rPr>
      <t xml:space="preserve">). </t>
    </r>
    <r>
      <rPr>
        <i/>
        <sz val="12"/>
        <rFont val="Calibri"/>
        <family val="2"/>
        <scheme val="minor"/>
      </rPr>
      <t>M.S. 206.58, subd. 1</t>
    </r>
  </si>
  <si>
    <r>
      <t xml:space="preserve">OSS: </t>
    </r>
    <r>
      <rPr>
        <sz val="12"/>
        <rFont val="Calibri"/>
        <family val="2"/>
        <scheme val="minor"/>
      </rPr>
      <t xml:space="preserve">Last day for metro-town clerk to publish 2nd of 2 notices of </t>
    </r>
    <r>
      <rPr>
        <b/>
        <i/>
        <u/>
        <sz val="12"/>
        <rFont val="Calibri"/>
        <family val="2"/>
        <scheme val="minor"/>
      </rPr>
      <t>March Town</t>
    </r>
    <r>
      <rPr>
        <sz val="12"/>
        <rFont val="Calibri"/>
        <family val="2"/>
        <scheme val="minor"/>
      </rPr>
      <t xml:space="preserve"> election - 1 week before election (Optional for non-metro towns). </t>
    </r>
    <r>
      <rPr>
        <i/>
        <sz val="12"/>
        <rFont val="Calibri"/>
        <family val="2"/>
        <scheme val="minor"/>
      </rPr>
      <t>M.S. 205.16, subd. 1</t>
    </r>
  </si>
  <si>
    <r>
      <t xml:space="preserve">County: </t>
    </r>
    <r>
      <rPr>
        <sz val="12"/>
        <rFont val="Calibri"/>
        <family val="2"/>
        <scheme val="minor"/>
      </rPr>
      <t xml:space="preserve">Last day for metro-town clerk to publish 2nd of 2 notices of </t>
    </r>
    <r>
      <rPr>
        <b/>
        <i/>
        <u/>
        <sz val="12"/>
        <rFont val="Calibri"/>
        <family val="2"/>
        <scheme val="minor"/>
      </rPr>
      <t>March Town</t>
    </r>
    <r>
      <rPr>
        <sz val="12"/>
        <rFont val="Calibri"/>
        <family val="2"/>
        <scheme val="minor"/>
      </rPr>
      <t xml:space="preserve"> election - 1 week before election (Optional for non-metro towns). </t>
    </r>
    <r>
      <rPr>
        <i/>
        <sz val="12"/>
        <rFont val="Calibri"/>
        <family val="2"/>
        <scheme val="minor"/>
      </rPr>
      <t>M.S. 205.16, subd. 1</t>
    </r>
  </si>
  <si>
    <r>
      <t xml:space="preserve">Town with March Elections: </t>
    </r>
    <r>
      <rPr>
        <sz val="12"/>
        <rFont val="Calibri"/>
        <family val="2"/>
        <scheme val="minor"/>
      </rPr>
      <t xml:space="preserve">Last day for metro-town clerk to publish 2nd of 2 notices of </t>
    </r>
    <r>
      <rPr>
        <b/>
        <i/>
        <u/>
        <sz val="12"/>
        <rFont val="Calibri"/>
        <family val="2"/>
        <scheme val="minor"/>
      </rPr>
      <t>March Town</t>
    </r>
    <r>
      <rPr>
        <sz val="12"/>
        <rFont val="Calibri"/>
        <family val="2"/>
        <scheme val="minor"/>
      </rPr>
      <t xml:space="preserve"> election - 1 week before election (Optional for non-metro towns). </t>
    </r>
    <r>
      <rPr>
        <i/>
        <sz val="12"/>
        <rFont val="Calibri"/>
        <family val="2"/>
        <scheme val="minor"/>
      </rPr>
      <t>M.S. 205.16, subd. 1</t>
    </r>
  </si>
  <si>
    <r>
      <rPr>
        <b/>
        <sz val="12"/>
        <rFont val="Calibri"/>
        <family val="2"/>
        <scheme val="minor"/>
      </rPr>
      <t xml:space="preserve">OSS: </t>
    </r>
    <r>
      <rPr>
        <sz val="12"/>
        <rFont val="Calibri"/>
        <family val="2"/>
        <scheme val="minor"/>
      </rPr>
      <t xml:space="preserve">Last day party chairs must jointly submit to OSS, the single date of agreed presidential nomination primary of next year. Must not be March Town election day. If nothing is submitted, it is held the first Tuesday in March of presidential election year. - No later than March 1 in a year prior to a presidential election year. </t>
    </r>
    <r>
      <rPr>
        <i/>
        <sz val="12"/>
        <rFont val="Calibri"/>
        <family val="2"/>
        <scheme val="minor"/>
      </rPr>
      <t>M.S. 205.075, subd. 1; 207A.11(b)</t>
    </r>
  </si>
  <si>
    <r>
      <rPr>
        <b/>
        <sz val="12"/>
        <rFont val="Calibri"/>
        <family val="2"/>
        <scheme val="minor"/>
      </rPr>
      <t xml:space="preserve">Campaign Finance: </t>
    </r>
    <r>
      <rPr>
        <sz val="12"/>
        <rFont val="Calibri"/>
        <family val="2"/>
        <scheme val="minor"/>
      </rPr>
      <t xml:space="preserve">Last day party chairs must jointly submit to OSS, the single date of agreed presidential nomination primary of next year. Must not be March Town election day. If nothing is submitted, it is held the first Tuesday in March of presidential election year. - No later than March 1 in a year prior to a presidential election year. </t>
    </r>
    <r>
      <rPr>
        <i/>
        <sz val="12"/>
        <rFont val="Calibri"/>
        <family val="2"/>
        <scheme val="minor"/>
      </rPr>
      <t>M.S. 205.075, subd. 1; 207A.11(b)</t>
    </r>
  </si>
  <si>
    <r>
      <rPr>
        <b/>
        <sz val="12"/>
        <rFont val="Calibri"/>
        <family val="2"/>
        <scheme val="minor"/>
      </rPr>
      <t xml:space="preserve">Political Parties: </t>
    </r>
    <r>
      <rPr>
        <sz val="12"/>
        <rFont val="Calibri"/>
        <family val="2"/>
        <scheme val="minor"/>
      </rPr>
      <t xml:space="preserve">Last day party chairs must jointly submit to OSS, the single date of agreed presidential nomination primary of next year. Must not be March Town election day. If nothing is submitted, it is held the first Tuesday in March of presidential election year. - No later than March 1 in a year prior to a presidential election year. </t>
    </r>
    <r>
      <rPr>
        <i/>
        <sz val="12"/>
        <rFont val="Calibri"/>
        <family val="2"/>
        <scheme val="minor"/>
      </rPr>
      <t>M.S. 205.075, subd. 1; 207A.11(b)</t>
    </r>
  </si>
  <si>
    <r>
      <rPr>
        <b/>
        <sz val="12"/>
        <rFont val="Calibri"/>
        <family val="2"/>
        <scheme val="minor"/>
      </rPr>
      <t xml:space="preserve">County: </t>
    </r>
    <r>
      <rPr>
        <sz val="12"/>
        <rFont val="Calibri"/>
        <family val="2"/>
        <scheme val="minor"/>
      </rPr>
      <t xml:space="preserve">Last day party chairs must jointly submit to OSS, the single date of agreed presidential nomination primary of next year. Must not be March Town election day. If nothing is submitted, it is held the first Tuesday in March of presidential election year. - No later than March 1 in a year prior to a presidential election year. </t>
    </r>
    <r>
      <rPr>
        <i/>
        <sz val="12"/>
        <rFont val="Calibri"/>
        <family val="2"/>
        <scheme val="minor"/>
      </rPr>
      <t>M.S. 205.075, subd. 1; 207A.11(b)</t>
    </r>
  </si>
  <si>
    <r>
      <rPr>
        <b/>
        <sz val="12"/>
        <rFont val="Calibri"/>
        <family val="2"/>
        <scheme val="minor"/>
      </rPr>
      <t xml:space="preserve">City with a Primary: </t>
    </r>
    <r>
      <rPr>
        <sz val="12"/>
        <rFont val="Calibri"/>
        <family val="2"/>
        <scheme val="minor"/>
      </rPr>
      <t xml:space="preserve">Last day party chairs must jointly submit to OSS, the single date of agreed presidential nomination primary of next year. Must not be March Town election day. If nothing is submitted, it is held the first Tuesday in March of presidential election year. - No later than March 1 in a year prior to a presidential election year. </t>
    </r>
    <r>
      <rPr>
        <i/>
        <sz val="12"/>
        <rFont val="Calibri"/>
        <family val="2"/>
        <scheme val="minor"/>
      </rPr>
      <t>M.S. 205.075, subd. 1; 207A.11(b)</t>
    </r>
  </si>
  <si>
    <r>
      <rPr>
        <b/>
        <sz val="12"/>
        <rFont val="Calibri"/>
        <family val="2"/>
        <scheme val="minor"/>
      </rPr>
      <t xml:space="preserve">City without a Primary: </t>
    </r>
    <r>
      <rPr>
        <sz val="12"/>
        <rFont val="Calibri"/>
        <family val="2"/>
        <scheme val="minor"/>
      </rPr>
      <t xml:space="preserve">Last day party chairs must jointly submit to OSS, the single date of agreed presidential nomination primary of next year. Must not be March Town election day. If nothing is submitted, it is held the first Tuesday in March of presidential election year. - No later than March 1 in a year prior to a presidential election year. </t>
    </r>
    <r>
      <rPr>
        <i/>
        <sz val="12"/>
        <rFont val="Calibri"/>
        <family val="2"/>
        <scheme val="minor"/>
      </rPr>
      <t>M.S. 205.075, subd. 1; 207A.11(b)</t>
    </r>
  </si>
  <si>
    <r>
      <rPr>
        <b/>
        <sz val="12"/>
        <rFont val="Calibri"/>
        <family val="2"/>
        <scheme val="minor"/>
      </rPr>
      <t xml:space="preserve">Town with March Elections: </t>
    </r>
    <r>
      <rPr>
        <sz val="12"/>
        <rFont val="Calibri"/>
        <family val="2"/>
        <scheme val="minor"/>
      </rPr>
      <t xml:space="preserve">Last day party chairs must jointly submit to OSS, the single date of agreed presidential nomination primary of next year. Must not be March Town election day. If nothing is submitted, it is held the first Tuesday in March of presidential election year. - No later than March 1 in a year prior to a presidential election year. </t>
    </r>
    <r>
      <rPr>
        <i/>
        <sz val="12"/>
        <rFont val="Calibri"/>
        <family val="2"/>
        <scheme val="minor"/>
      </rPr>
      <t>M.S. 205.075, subd. 1; 207A.11(b)</t>
    </r>
  </si>
  <si>
    <r>
      <rPr>
        <b/>
        <sz val="12"/>
        <rFont val="Calibri"/>
        <family val="2"/>
        <scheme val="minor"/>
      </rPr>
      <t xml:space="preserve">Town with November Elections: </t>
    </r>
    <r>
      <rPr>
        <sz val="12"/>
        <rFont val="Calibri"/>
        <family val="2"/>
        <scheme val="minor"/>
      </rPr>
      <t xml:space="preserve">Last day party chairs must jointly submit to OSS, the single date of agreed presidential nomination primary of next year. Must not be March Town election day. If nothing is submitted, it is held the first Tuesday in March of presidential election year. - No later than March 1 in a year prior to a presidential election year. </t>
    </r>
    <r>
      <rPr>
        <i/>
        <sz val="12"/>
        <rFont val="Calibri"/>
        <family val="2"/>
        <scheme val="minor"/>
      </rPr>
      <t>M.S. 205.075, subd. 1; 207A.11(b)</t>
    </r>
  </si>
  <si>
    <r>
      <t xml:space="preserve">OSS: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</si>
  <si>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Campaign Finance: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</si>
  <si>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Political Parties: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</si>
  <si>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County: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</si>
  <si>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City with a Primary: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</si>
  <si>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City without a Primary: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</si>
  <si>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Town with March Elections: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</si>
  <si>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Town with November Elections: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</si>
  <si>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School District with a Primary: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</si>
  <si>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School District without a Primary: </t>
    </r>
    <r>
      <rPr>
        <sz val="12"/>
        <rFont val="Calibri"/>
        <family val="2"/>
        <scheme val="minor"/>
      </rPr>
      <t xml:space="preserve">Last day for chairs of the two largest major political parties to jointly submit to OSS, the date for precinct caucuses in the next even-year. It must not be the presidential nomination primary date or the March Town election date - no later than March 1 of each odd- numbered year. </t>
    </r>
    <r>
      <rPr>
        <i/>
        <sz val="12"/>
        <rFont val="Calibri"/>
        <family val="2"/>
        <scheme val="minor"/>
      </rPr>
      <t>M.S. 202A.14, subd. 1(b)(1); 205.075, subd. 1</t>
    </r>
  </si>
  <si>
    <r>
      <t xml:space="preserve">Jurisdiction with April Uniform Election Day Special Election: </t>
    </r>
    <r>
      <rPr>
        <sz val="12"/>
        <rFont val="Calibri"/>
        <family val="2"/>
        <scheme val="minor"/>
      </rPr>
      <t>Municipalities provide for instruction of voters with a demonstration voting system in a public place for the 6 weeks immediately prior to the 1st election at which the new voting system will be used (</t>
    </r>
    <r>
      <rPr>
        <b/>
        <i/>
        <u/>
        <sz val="12"/>
        <rFont val="Calibri"/>
        <family val="2"/>
        <scheme val="minor"/>
      </rPr>
      <t>April Uniform Election Date</t>
    </r>
    <r>
      <rPr>
        <sz val="12"/>
        <rFont val="Calibri"/>
        <family val="2"/>
        <scheme val="minor"/>
      </rPr>
      <t xml:space="preserve">). </t>
    </r>
    <r>
      <rPr>
        <i/>
        <sz val="12"/>
        <rFont val="Calibri"/>
        <family val="2"/>
        <scheme val="minor"/>
      </rPr>
      <t>M.S. 206.58, subd. 1</t>
    </r>
  </si>
  <si>
    <r>
      <rPr>
        <b/>
        <sz val="12"/>
        <rFont val="Calibri"/>
        <family val="2"/>
        <scheme val="minor"/>
      </rPr>
      <t xml:space="preserve">OSS: </t>
    </r>
    <r>
      <rPr>
        <u/>
        <sz val="12"/>
        <rFont val="Calibri"/>
        <family val="2"/>
        <scheme val="minor"/>
      </rPr>
      <t>State Canvass Board</t>
    </r>
    <r>
      <rPr>
        <sz val="12"/>
        <rFont val="Calibri"/>
        <family val="2"/>
        <scheme val="minor"/>
      </rPr>
      <t xml:space="preserve"> shall meet to canvass </t>
    </r>
    <r>
      <rPr>
        <b/>
        <i/>
        <u/>
        <sz val="12"/>
        <rFont val="Calibri"/>
        <family val="2"/>
        <scheme val="minor"/>
      </rPr>
      <t>State Primary</t>
    </r>
    <r>
      <rPr>
        <sz val="12"/>
        <rFont val="Calibri"/>
        <family val="2"/>
        <scheme val="minor"/>
      </rPr>
      <t xml:space="preserve"> results. </t>
    </r>
    <r>
      <rPr>
        <b/>
        <sz val="12"/>
        <rFont val="Calibri"/>
        <family val="2"/>
        <scheme val="minor"/>
      </rPr>
      <t>MUST have certified copies from counties BEFORE the meeting time.</t>
    </r>
    <r>
      <rPr>
        <sz val="12"/>
        <rFont val="Calibri"/>
        <family val="2"/>
        <scheme val="minor"/>
      </rPr>
      <t xml:space="preserve"> Immediately after the meeting the OSS certifies the names of the nominees to counties. OSS mails notices of nomination after the contest period is over - 7 days after the state primary. </t>
    </r>
    <r>
      <rPr>
        <i/>
        <sz val="12"/>
        <rFont val="Calibri"/>
        <family val="2"/>
        <scheme val="minor"/>
      </rPr>
      <t>M.S. 204C.32, subd. 2</t>
    </r>
  </si>
  <si>
    <r>
      <rPr>
        <b/>
        <sz val="12"/>
        <rFont val="Calibri"/>
        <family val="2"/>
        <scheme val="minor"/>
      </rPr>
      <t xml:space="preserve">Campaign Finance: </t>
    </r>
    <r>
      <rPr>
        <u/>
        <sz val="12"/>
        <rFont val="Calibri"/>
        <family val="2"/>
        <scheme val="minor"/>
      </rPr>
      <t>State Canvass Board</t>
    </r>
    <r>
      <rPr>
        <sz val="12"/>
        <rFont val="Calibri"/>
        <family val="2"/>
        <scheme val="minor"/>
      </rPr>
      <t xml:space="preserve"> shall meet to canvass </t>
    </r>
    <r>
      <rPr>
        <b/>
        <i/>
        <u/>
        <sz val="12"/>
        <rFont val="Calibri"/>
        <family val="2"/>
        <scheme val="minor"/>
      </rPr>
      <t>State Primary</t>
    </r>
    <r>
      <rPr>
        <sz val="12"/>
        <rFont val="Calibri"/>
        <family val="2"/>
        <scheme val="minor"/>
      </rPr>
      <t xml:space="preserve"> results. </t>
    </r>
    <r>
      <rPr>
        <b/>
        <sz val="12"/>
        <rFont val="Calibri"/>
        <family val="2"/>
        <scheme val="minor"/>
      </rPr>
      <t>MUST have certified copies from counties BEFORE the meeting time.</t>
    </r>
    <r>
      <rPr>
        <sz val="12"/>
        <rFont val="Calibri"/>
        <family val="2"/>
        <scheme val="minor"/>
      </rPr>
      <t xml:space="preserve"> Immediately after the meeting the OSS certifies the names of the nominees to counties. OSS mails notices of nomination after the contest period is over - 7 days after the state primary. </t>
    </r>
    <r>
      <rPr>
        <i/>
        <sz val="12"/>
        <rFont val="Calibri"/>
        <family val="2"/>
        <scheme val="minor"/>
      </rPr>
      <t>M.S. 204C.32, subd. 2</t>
    </r>
  </si>
  <si>
    <r>
      <rPr>
        <b/>
        <sz val="12"/>
        <rFont val="Calibri"/>
        <family val="2"/>
        <scheme val="minor"/>
      </rPr>
      <t xml:space="preserve">Political Parties: </t>
    </r>
    <r>
      <rPr>
        <u/>
        <sz val="12"/>
        <rFont val="Calibri"/>
        <family val="2"/>
        <scheme val="minor"/>
      </rPr>
      <t>State Canvass Board</t>
    </r>
    <r>
      <rPr>
        <sz val="12"/>
        <rFont val="Calibri"/>
        <family val="2"/>
        <scheme val="minor"/>
      </rPr>
      <t xml:space="preserve"> shall meet to canvass </t>
    </r>
    <r>
      <rPr>
        <b/>
        <i/>
        <u/>
        <sz val="12"/>
        <rFont val="Calibri"/>
        <family val="2"/>
        <scheme val="minor"/>
      </rPr>
      <t>State Primary</t>
    </r>
    <r>
      <rPr>
        <sz val="12"/>
        <rFont val="Calibri"/>
        <family val="2"/>
        <scheme val="minor"/>
      </rPr>
      <t xml:space="preserve"> results. </t>
    </r>
    <r>
      <rPr>
        <b/>
        <sz val="12"/>
        <rFont val="Calibri"/>
        <family val="2"/>
        <scheme val="minor"/>
      </rPr>
      <t>MUST have certified copies from counties BEFORE the meeting time.</t>
    </r>
    <r>
      <rPr>
        <sz val="12"/>
        <rFont val="Calibri"/>
        <family val="2"/>
        <scheme val="minor"/>
      </rPr>
      <t xml:space="preserve"> Immediately after the meeting the OSS certifies the names of the nominees to counties. OSS mails notices of nomination after the contest period is over - 7 days after the state primary. </t>
    </r>
    <r>
      <rPr>
        <i/>
        <sz val="12"/>
        <rFont val="Calibri"/>
        <family val="2"/>
        <scheme val="minor"/>
      </rPr>
      <t>M.S. 204C.32, subd. 2</t>
    </r>
  </si>
  <si>
    <r>
      <rPr>
        <b/>
        <sz val="12"/>
        <rFont val="Calibri"/>
        <family val="2"/>
        <scheme val="minor"/>
      </rPr>
      <t xml:space="preserve">County: </t>
    </r>
    <r>
      <rPr>
        <u/>
        <sz val="12"/>
        <rFont val="Calibri"/>
        <family val="2"/>
        <scheme val="minor"/>
      </rPr>
      <t>State Canvass Board</t>
    </r>
    <r>
      <rPr>
        <sz val="12"/>
        <rFont val="Calibri"/>
        <family val="2"/>
        <scheme val="minor"/>
      </rPr>
      <t xml:space="preserve"> shall meet to canvass </t>
    </r>
    <r>
      <rPr>
        <b/>
        <i/>
        <u/>
        <sz val="12"/>
        <rFont val="Calibri"/>
        <family val="2"/>
        <scheme val="minor"/>
      </rPr>
      <t>State Primary</t>
    </r>
    <r>
      <rPr>
        <sz val="12"/>
        <rFont val="Calibri"/>
        <family val="2"/>
        <scheme val="minor"/>
      </rPr>
      <t xml:space="preserve"> results. </t>
    </r>
    <r>
      <rPr>
        <b/>
        <sz val="12"/>
        <rFont val="Calibri"/>
        <family val="2"/>
        <scheme val="minor"/>
      </rPr>
      <t>MUST have certified copies from counties BEFORE the meeting time.</t>
    </r>
    <r>
      <rPr>
        <sz val="12"/>
        <rFont val="Calibri"/>
        <family val="2"/>
        <scheme val="minor"/>
      </rPr>
      <t xml:space="preserve"> Immediately after the meeting the OSS certifies the names of the nominees to counties. OSS mails notices of nomination after the contest period is over - 7 days after the state primary. </t>
    </r>
    <r>
      <rPr>
        <i/>
        <sz val="12"/>
        <rFont val="Calibri"/>
        <family val="2"/>
        <scheme val="minor"/>
      </rPr>
      <t>M.S. 204C.32, subd. 2</t>
    </r>
  </si>
  <si>
    <r>
      <rPr>
        <b/>
        <sz val="12"/>
        <rFont val="Calibri"/>
        <family val="2"/>
        <scheme val="minor"/>
      </rPr>
      <t xml:space="preserve">City with a Primary: </t>
    </r>
    <r>
      <rPr>
        <u/>
        <sz val="12"/>
        <rFont val="Calibri"/>
        <family val="2"/>
        <scheme val="minor"/>
      </rPr>
      <t>State Canvass Board</t>
    </r>
    <r>
      <rPr>
        <sz val="12"/>
        <rFont val="Calibri"/>
        <family val="2"/>
        <scheme val="minor"/>
      </rPr>
      <t xml:space="preserve"> shall meet to canvass </t>
    </r>
    <r>
      <rPr>
        <b/>
        <i/>
        <u/>
        <sz val="12"/>
        <rFont val="Calibri"/>
        <family val="2"/>
        <scheme val="minor"/>
      </rPr>
      <t>State Primary</t>
    </r>
    <r>
      <rPr>
        <sz val="12"/>
        <rFont val="Calibri"/>
        <family val="2"/>
        <scheme val="minor"/>
      </rPr>
      <t xml:space="preserve"> results. </t>
    </r>
    <r>
      <rPr>
        <b/>
        <sz val="12"/>
        <rFont val="Calibri"/>
        <family val="2"/>
        <scheme val="minor"/>
      </rPr>
      <t>MUST have certified copies from counties BEFORE the meeting time.</t>
    </r>
    <r>
      <rPr>
        <sz val="12"/>
        <rFont val="Calibri"/>
        <family val="2"/>
        <scheme val="minor"/>
      </rPr>
      <t xml:space="preserve"> Immediately after the meeting the OSS certifies the names of the nominees to counties. OSS mails notices of nomination after the contest period is over - 7 days after the state primary. </t>
    </r>
    <r>
      <rPr>
        <i/>
        <sz val="12"/>
        <rFont val="Calibri"/>
        <family val="2"/>
        <scheme val="minor"/>
      </rPr>
      <t>M.S. 204C.32, subd. 2</t>
    </r>
  </si>
  <si>
    <r>
      <rPr>
        <b/>
        <sz val="12"/>
        <rFont val="Calibri"/>
        <family val="2"/>
        <scheme val="minor"/>
      </rPr>
      <t xml:space="preserve">City without a Primary: </t>
    </r>
    <r>
      <rPr>
        <u/>
        <sz val="12"/>
        <rFont val="Calibri"/>
        <family val="2"/>
        <scheme val="minor"/>
      </rPr>
      <t>State Canvass Board</t>
    </r>
    <r>
      <rPr>
        <sz val="12"/>
        <rFont val="Calibri"/>
        <family val="2"/>
        <scheme val="minor"/>
      </rPr>
      <t xml:space="preserve"> shall meet to canvass </t>
    </r>
    <r>
      <rPr>
        <b/>
        <i/>
        <u/>
        <sz val="12"/>
        <rFont val="Calibri"/>
        <family val="2"/>
        <scheme val="minor"/>
      </rPr>
      <t>State Primary</t>
    </r>
    <r>
      <rPr>
        <sz val="12"/>
        <rFont val="Calibri"/>
        <family val="2"/>
        <scheme val="minor"/>
      </rPr>
      <t xml:space="preserve"> results. </t>
    </r>
    <r>
      <rPr>
        <b/>
        <sz val="12"/>
        <rFont val="Calibri"/>
        <family val="2"/>
        <scheme val="minor"/>
      </rPr>
      <t>MUST have certified copies from counties BEFORE the meeting time.</t>
    </r>
    <r>
      <rPr>
        <sz val="12"/>
        <rFont val="Calibri"/>
        <family val="2"/>
        <scheme val="minor"/>
      </rPr>
      <t xml:space="preserve"> Immediately after the meeting the OSS certifies the names of the nominees to counties. OSS mails notices of nomination after the contest period is over - 7 days after the state primary. </t>
    </r>
    <r>
      <rPr>
        <i/>
        <sz val="12"/>
        <rFont val="Calibri"/>
        <family val="2"/>
        <scheme val="minor"/>
      </rPr>
      <t>M.S. 204C.32, subd. 2</t>
    </r>
  </si>
  <si>
    <r>
      <rPr>
        <b/>
        <sz val="12"/>
        <rFont val="Calibri"/>
        <family val="2"/>
        <scheme val="minor"/>
      </rPr>
      <t xml:space="preserve">Town with March Elections: </t>
    </r>
    <r>
      <rPr>
        <u/>
        <sz val="12"/>
        <rFont val="Calibri"/>
        <family val="2"/>
        <scheme val="minor"/>
      </rPr>
      <t>State Canvass Board</t>
    </r>
    <r>
      <rPr>
        <sz val="12"/>
        <rFont val="Calibri"/>
        <family val="2"/>
        <scheme val="minor"/>
      </rPr>
      <t xml:space="preserve"> shall meet to canvass </t>
    </r>
    <r>
      <rPr>
        <b/>
        <i/>
        <u/>
        <sz val="12"/>
        <rFont val="Calibri"/>
        <family val="2"/>
        <scheme val="minor"/>
      </rPr>
      <t>State Primary</t>
    </r>
    <r>
      <rPr>
        <sz val="12"/>
        <rFont val="Calibri"/>
        <family val="2"/>
        <scheme val="minor"/>
      </rPr>
      <t xml:space="preserve"> results. </t>
    </r>
    <r>
      <rPr>
        <b/>
        <sz val="12"/>
        <rFont val="Calibri"/>
        <family val="2"/>
        <scheme val="minor"/>
      </rPr>
      <t>MUST have certified copies from counties BEFORE the meeting time.</t>
    </r>
    <r>
      <rPr>
        <sz val="12"/>
        <rFont val="Calibri"/>
        <family val="2"/>
        <scheme val="minor"/>
      </rPr>
      <t xml:space="preserve"> Immediately after the meeting the OSS certifies the names of the nominees to counties. OSS mails notices of nomination after the contest period is over - 7 days after the state primary. </t>
    </r>
    <r>
      <rPr>
        <i/>
        <sz val="12"/>
        <rFont val="Calibri"/>
        <family val="2"/>
        <scheme val="minor"/>
      </rPr>
      <t>M.S. 204C.32, subd. 2</t>
    </r>
  </si>
  <si>
    <r>
      <rPr>
        <b/>
        <sz val="12"/>
        <rFont val="Calibri"/>
        <family val="2"/>
        <scheme val="minor"/>
      </rPr>
      <t xml:space="preserve">Town with November Elections: </t>
    </r>
    <r>
      <rPr>
        <u/>
        <sz val="12"/>
        <rFont val="Calibri"/>
        <family val="2"/>
        <scheme val="minor"/>
      </rPr>
      <t>State Canvass Board</t>
    </r>
    <r>
      <rPr>
        <sz val="12"/>
        <rFont val="Calibri"/>
        <family val="2"/>
        <scheme val="minor"/>
      </rPr>
      <t xml:space="preserve"> shall meet to canvass </t>
    </r>
    <r>
      <rPr>
        <b/>
        <i/>
        <u/>
        <sz val="12"/>
        <rFont val="Calibri"/>
        <family val="2"/>
        <scheme val="minor"/>
      </rPr>
      <t>State Primary</t>
    </r>
    <r>
      <rPr>
        <sz val="12"/>
        <rFont val="Calibri"/>
        <family val="2"/>
        <scheme val="minor"/>
      </rPr>
      <t xml:space="preserve"> results. </t>
    </r>
    <r>
      <rPr>
        <b/>
        <sz val="12"/>
        <rFont val="Calibri"/>
        <family val="2"/>
        <scheme val="minor"/>
      </rPr>
      <t>MUST have certified copies from counties BEFORE the meeting time.</t>
    </r>
    <r>
      <rPr>
        <sz val="12"/>
        <rFont val="Calibri"/>
        <family val="2"/>
        <scheme val="minor"/>
      </rPr>
      <t xml:space="preserve"> Immediately after the meeting the OSS certifies the names of the nominees to counties. OSS mails notices of nomination after the contest period is over - 7 days after the state primary. </t>
    </r>
    <r>
      <rPr>
        <i/>
        <sz val="12"/>
        <rFont val="Calibri"/>
        <family val="2"/>
        <scheme val="minor"/>
      </rPr>
      <t>M.S. 204C.32, subd. 2</t>
    </r>
  </si>
  <si>
    <t>203B.04, subd. 5; 203B.06, subd. 1; 8210.0200, subp. 4</t>
  </si>
  <si>
    <t>204B.25, subds. 1-3; 8240.1300, subp. 4</t>
  </si>
  <si>
    <t>201.13, subd. 3</t>
  </si>
  <si>
    <r>
      <t xml:space="preserve">OSS: </t>
    </r>
    <r>
      <rPr>
        <sz val="12"/>
        <rFont val="Calibri"/>
        <family val="2"/>
        <scheme val="minor"/>
      </rPr>
      <t xml:space="preserve">Last day for OSS to load COA electronic data into SVRS pending queues for counties to process - not within 47 days of the </t>
    </r>
    <r>
      <rPr>
        <b/>
        <i/>
        <u/>
        <sz val="12"/>
        <rFont val="Calibri"/>
        <family val="2"/>
        <scheme val="minor"/>
      </rPr>
      <t>State Primary</t>
    </r>
    <r>
      <rPr>
        <sz val="12"/>
        <rFont val="Calibri"/>
        <family val="2"/>
        <scheme val="minor"/>
      </rPr>
      <t xml:space="preserve">. </t>
    </r>
    <r>
      <rPr>
        <i/>
        <sz val="12"/>
        <rFont val="Calibri"/>
        <family val="2"/>
        <scheme val="minor"/>
      </rPr>
      <t>M.S. 201.13, subd. 3</t>
    </r>
  </si>
  <si>
    <r>
      <t xml:space="preserve">County: </t>
    </r>
    <r>
      <rPr>
        <sz val="12"/>
        <rFont val="Calibri"/>
        <family val="2"/>
        <scheme val="minor"/>
      </rPr>
      <t xml:space="preserve">Last day for OSS to load COA electronic data into SVRS pending queues for counties to process - not within 47 days of the </t>
    </r>
    <r>
      <rPr>
        <b/>
        <i/>
        <u/>
        <sz val="12"/>
        <rFont val="Calibri"/>
        <family val="2"/>
        <scheme val="minor"/>
      </rPr>
      <t>State Primary</t>
    </r>
    <r>
      <rPr>
        <sz val="12"/>
        <rFont val="Calibri"/>
        <family val="2"/>
        <scheme val="minor"/>
      </rPr>
      <t xml:space="preserve">. </t>
    </r>
    <r>
      <rPr>
        <i/>
        <sz val="12"/>
        <rFont val="Calibri"/>
        <family val="2"/>
        <scheme val="minor"/>
      </rPr>
      <t>M.S. 201.13, subd. 3</t>
    </r>
  </si>
  <si>
    <r>
      <t xml:space="preserve">OSS: </t>
    </r>
    <r>
      <rPr>
        <sz val="12"/>
        <rFont val="Calibri"/>
        <family val="2"/>
        <scheme val="minor"/>
      </rPr>
      <t xml:space="preserve">Last day for OSS to load COA electronic data into SVRS pending queues for counties to process - not within 47 days of the </t>
    </r>
    <r>
      <rPr>
        <b/>
        <i/>
        <u/>
        <sz val="12"/>
        <rFont val="Calibri"/>
        <family val="2"/>
        <scheme val="minor"/>
      </rPr>
      <t>State General</t>
    </r>
    <r>
      <rPr>
        <sz val="12"/>
        <rFont val="Calibri"/>
        <family val="2"/>
        <scheme val="minor"/>
      </rPr>
      <t xml:space="preserve">. </t>
    </r>
    <r>
      <rPr>
        <i/>
        <sz val="12"/>
        <rFont val="Calibri"/>
        <family val="2"/>
        <scheme val="minor"/>
      </rPr>
      <t>M.S. 201.13, subd. 3</t>
    </r>
  </si>
  <si>
    <r>
      <t xml:space="preserve">County: </t>
    </r>
    <r>
      <rPr>
        <sz val="12"/>
        <rFont val="Calibri"/>
        <family val="2"/>
        <scheme val="minor"/>
      </rPr>
      <t xml:space="preserve">Last day for OSS to load COA electronic data into SVRS pending queues for counties to process - not within 47 days of the </t>
    </r>
    <r>
      <rPr>
        <b/>
        <i/>
        <u/>
        <sz val="12"/>
        <rFont val="Calibri"/>
        <family val="2"/>
        <scheme val="minor"/>
      </rPr>
      <t>State General</t>
    </r>
    <r>
      <rPr>
        <sz val="12"/>
        <rFont val="Calibri"/>
        <family val="2"/>
        <scheme val="minor"/>
      </rPr>
      <t xml:space="preserve">. </t>
    </r>
    <r>
      <rPr>
        <i/>
        <sz val="12"/>
        <rFont val="Calibri"/>
        <family val="2"/>
        <scheme val="minor"/>
      </rPr>
      <t>M.S. 201.13, subd. 3</t>
    </r>
  </si>
  <si>
    <r>
      <t xml:space="preserve">Jurisdiction with April Uniform Election Day Special Election: </t>
    </r>
    <r>
      <rPr>
        <sz val="12"/>
        <rFont val="Calibri"/>
        <family val="2"/>
        <scheme val="minor"/>
      </rPr>
      <t xml:space="preserve">Period of time to send </t>
    </r>
    <r>
      <rPr>
        <b/>
        <i/>
        <u/>
        <sz val="12"/>
        <rFont val="Calibri"/>
        <family val="2"/>
        <scheme val="minor"/>
      </rPr>
      <t>April Uniform Election Date</t>
    </r>
    <r>
      <rPr>
        <sz val="12"/>
        <rFont val="Calibri"/>
        <family val="2"/>
        <scheme val="minor"/>
      </rPr>
      <t xml:space="preserve"> mail ballots to registered voters in mail ballot precincts or mail elections by nonforwardable mail - not more than 30 days (not regularly scheduled election) nor later than 14 days. </t>
    </r>
    <r>
      <rPr>
        <i/>
        <sz val="12"/>
        <rFont val="Calibri"/>
        <family val="2"/>
        <scheme val="minor"/>
      </rPr>
      <t>M.S. 204B.45, subd. 2</t>
    </r>
  </si>
  <si>
    <r>
      <t xml:space="preserve">Jurisdiction with February Uniform Election Day Special Elections: </t>
    </r>
    <r>
      <rPr>
        <sz val="12"/>
        <rFont val="Calibri"/>
        <family val="2"/>
        <scheme val="minor"/>
      </rPr>
      <t xml:space="preserve">Period of time for </t>
    </r>
    <r>
      <rPr>
        <b/>
        <i/>
        <u/>
        <sz val="12"/>
        <rFont val="Calibri"/>
        <family val="2"/>
        <scheme val="minor"/>
      </rPr>
      <t>February Uniform Election Date</t>
    </r>
    <r>
      <rPr>
        <sz val="12"/>
        <rFont val="Calibri"/>
        <family val="2"/>
        <scheme val="minor"/>
      </rPr>
      <t xml:space="preserve"> </t>
    </r>
    <r>
      <rPr>
        <i/>
        <sz val="12"/>
        <rFont val="Calibri"/>
        <family val="2"/>
        <scheme val="minor"/>
      </rPr>
      <t>mail election</t>
    </r>
    <r>
      <rPr>
        <sz val="12"/>
        <rFont val="Calibri"/>
        <family val="2"/>
        <scheme val="minor"/>
      </rPr>
      <t xml:space="preserve"> (no candidates) ballots (question-only special elections) - not more than 46 nor later than 14 days prior to the special election. </t>
    </r>
    <r>
      <rPr>
        <i/>
        <sz val="12"/>
        <rFont val="Calibri"/>
        <family val="2"/>
        <scheme val="minor"/>
      </rPr>
      <t>M.S. 204B.46</t>
    </r>
  </si>
  <si>
    <t>204B.46</t>
  </si>
  <si>
    <r>
      <t xml:space="preserve">Jurisdiction with April Uniform Election Day Special Elections: </t>
    </r>
    <r>
      <rPr>
        <sz val="12"/>
        <rFont val="Calibri"/>
        <family val="2"/>
        <scheme val="minor"/>
      </rPr>
      <t xml:space="preserve">Period of time for </t>
    </r>
    <r>
      <rPr>
        <b/>
        <i/>
        <u/>
        <sz val="12"/>
        <rFont val="Calibri"/>
        <family val="2"/>
        <scheme val="minor"/>
      </rPr>
      <t>April Uniform Election Date</t>
    </r>
    <r>
      <rPr>
        <sz val="12"/>
        <rFont val="Calibri"/>
        <family val="2"/>
        <scheme val="minor"/>
      </rPr>
      <t xml:space="preserve"> </t>
    </r>
    <r>
      <rPr>
        <i/>
        <sz val="12"/>
        <rFont val="Calibri"/>
        <family val="2"/>
        <scheme val="minor"/>
      </rPr>
      <t>mail election</t>
    </r>
    <r>
      <rPr>
        <sz val="12"/>
        <rFont val="Calibri"/>
        <family val="2"/>
        <scheme val="minor"/>
      </rPr>
      <t xml:space="preserve"> (no candidates) ballots (question-only special elections) - not more than 46 nor later than 14 days prior to the special election. </t>
    </r>
    <r>
      <rPr>
        <i/>
        <sz val="12"/>
        <rFont val="Calibri"/>
        <family val="2"/>
        <scheme val="minor"/>
      </rPr>
      <t>M.S. 204B.46</t>
    </r>
  </si>
  <si>
    <r>
      <t xml:space="preserve">Jurisdiction with May Uniform Election Day Special Elections: </t>
    </r>
    <r>
      <rPr>
        <sz val="12"/>
        <rFont val="Calibri"/>
        <family val="2"/>
        <scheme val="minor"/>
      </rPr>
      <t xml:space="preserve">Period of time for </t>
    </r>
    <r>
      <rPr>
        <b/>
        <i/>
        <u/>
        <sz val="12"/>
        <rFont val="Calibri"/>
        <family val="2"/>
        <scheme val="minor"/>
      </rPr>
      <t>May Uniform Election Date</t>
    </r>
    <r>
      <rPr>
        <sz val="12"/>
        <rFont val="Calibri"/>
        <family val="2"/>
        <scheme val="minor"/>
      </rPr>
      <t xml:space="preserve"> </t>
    </r>
    <r>
      <rPr>
        <i/>
        <sz val="12"/>
        <rFont val="Calibri"/>
        <family val="2"/>
        <scheme val="minor"/>
      </rPr>
      <t>mail election</t>
    </r>
    <r>
      <rPr>
        <sz val="12"/>
        <rFont val="Calibri"/>
        <family val="2"/>
        <scheme val="minor"/>
      </rPr>
      <t xml:space="preserve"> (no candidates) ballots (question-only special elections) - not more than 46 nor later than 14 days prior to the special election. </t>
    </r>
    <r>
      <rPr>
        <i/>
        <sz val="12"/>
        <rFont val="Calibri"/>
        <family val="2"/>
        <scheme val="minor"/>
      </rPr>
      <t>M.S. 204B.46</t>
    </r>
  </si>
  <si>
    <t>203B.08, subd. 1; 8210.2200, subp. 3</t>
  </si>
  <si>
    <t>203B.08, subd. 3; 8210.2300; 8210.2400</t>
  </si>
  <si>
    <t>211B.045</t>
  </si>
  <si>
    <r>
      <t xml:space="preserve">OSS: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</si>
  <si>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Campaign Finance: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</si>
  <si>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Political Parties: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</si>
  <si>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County: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</si>
  <si>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SWCD: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</si>
  <si>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City with a Primary: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</si>
  <si>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City without a Primary: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</si>
  <si>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Town with March Elections: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</si>
  <si>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Town with November Elections: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</si>
  <si>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Hospital District: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</si>
  <si>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School District with a Primary: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</si>
  <si>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School District without a Primary: </t>
    </r>
    <r>
      <rPr>
        <sz val="12"/>
        <rFont val="Calibri"/>
        <family val="2"/>
        <scheme val="minor"/>
      </rPr>
      <t xml:space="preserve">Time period when all noncommercial </t>
    </r>
    <r>
      <rPr>
        <b/>
        <i/>
        <u/>
        <sz val="12"/>
        <rFont val="Calibri"/>
        <family val="2"/>
        <scheme val="minor"/>
      </rPr>
      <t>signs</t>
    </r>
    <r>
      <rPr>
        <sz val="12"/>
        <rFont val="Calibri"/>
        <family val="2"/>
        <scheme val="minor"/>
      </rPr>
      <t xml:space="preserve"> of any </t>
    </r>
    <r>
      <rPr>
        <b/>
        <i/>
        <sz val="12"/>
        <rFont val="Calibri"/>
        <family val="2"/>
        <scheme val="minor"/>
      </rPr>
      <t>size</t>
    </r>
    <r>
      <rPr>
        <sz val="12"/>
        <rFont val="Calibri"/>
        <family val="2"/>
        <scheme val="minor"/>
      </rPr>
      <t xml:space="preserve"> may be posted in any </t>
    </r>
    <r>
      <rPr>
        <b/>
        <i/>
        <sz val="12"/>
        <rFont val="Calibri"/>
        <family val="2"/>
        <scheme val="minor"/>
      </rPr>
      <t>number</t>
    </r>
    <r>
      <rPr>
        <sz val="12"/>
        <rFont val="Calibri"/>
        <family val="2"/>
        <scheme val="minor"/>
      </rPr>
      <t xml:space="preserve"> - beginning 46 days before the </t>
    </r>
    <r>
      <rPr>
        <b/>
        <i/>
        <u/>
        <sz val="12"/>
        <rFont val="Calibri"/>
        <family val="2"/>
        <scheme val="minor"/>
      </rPr>
      <t xml:space="preserve">State Primary </t>
    </r>
    <r>
      <rPr>
        <sz val="12"/>
        <rFont val="Calibri"/>
        <family val="2"/>
        <scheme val="minor"/>
      </rPr>
      <t xml:space="preserve">until 10 days following the </t>
    </r>
    <r>
      <rPr>
        <b/>
        <i/>
        <u/>
        <sz val="12"/>
        <rFont val="Calibri"/>
        <family val="2"/>
        <scheme val="minor"/>
      </rPr>
      <t xml:space="preserve">State General </t>
    </r>
    <r>
      <rPr>
        <sz val="12"/>
        <rFont val="Calibri"/>
        <family val="2"/>
        <scheme val="minor"/>
      </rPr>
      <t xml:space="preserve">in a state general election year. </t>
    </r>
    <r>
      <rPr>
        <i/>
        <sz val="12"/>
        <rFont val="Calibri"/>
        <family val="2"/>
        <scheme val="minor"/>
      </rPr>
      <t>M.S. 211B.045</t>
    </r>
  </si>
  <si>
    <r>
      <t xml:space="preserve">School District without a Primary: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</si>
  <si>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School District with a Primary: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</si>
  <si>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Hospital District: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</si>
  <si>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Town with November Elections: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</si>
  <si>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Town with March Elections: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</si>
  <si>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City without a Primary: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</si>
  <si>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City with a Primary: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</si>
  <si>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SWCD: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</si>
  <si>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County: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</si>
  <si>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Political Parties: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</si>
  <si>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Campaign Finance: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</si>
  <si>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r>
      <t xml:space="preserve">OSS: </t>
    </r>
    <r>
      <rPr>
        <sz val="12"/>
        <rFont val="Calibri"/>
        <family val="2"/>
        <scheme val="minor"/>
      </rPr>
      <t xml:space="preserve">Last day for time period for any </t>
    </r>
    <r>
      <rPr>
        <b/>
        <i/>
        <sz val="12"/>
        <rFont val="Calibri"/>
        <family val="2"/>
        <scheme val="minor"/>
      </rPr>
      <t>size</t>
    </r>
    <r>
      <rPr>
        <sz val="12"/>
        <rFont val="Calibri"/>
        <family val="2"/>
        <scheme val="minor"/>
      </rPr>
      <t xml:space="preserve"> &amp; any </t>
    </r>
    <r>
      <rPr>
        <b/>
        <i/>
        <sz val="12"/>
        <rFont val="Calibri"/>
        <family val="2"/>
        <scheme val="minor"/>
      </rPr>
      <t>number</t>
    </r>
    <r>
      <rPr>
        <sz val="12"/>
        <rFont val="Calibri"/>
        <family val="2"/>
        <scheme val="minor"/>
      </rPr>
      <t xml:space="preserve"> of noncommercial </t>
    </r>
    <r>
      <rPr>
        <b/>
        <i/>
        <u/>
        <sz val="12"/>
        <rFont val="Calibri"/>
        <family val="2"/>
        <scheme val="minor"/>
      </rPr>
      <t>signs</t>
    </r>
    <r>
      <rPr>
        <sz val="12"/>
        <rFont val="Calibri"/>
        <family val="2"/>
        <scheme val="minor"/>
      </rPr>
      <t xml:space="preserve"> to be posted - until 10 days following </t>
    </r>
    <r>
      <rPr>
        <b/>
        <i/>
        <u/>
        <sz val="12"/>
        <rFont val="Calibri"/>
        <family val="2"/>
        <scheme val="minor"/>
      </rPr>
      <t>State General</t>
    </r>
    <r>
      <rPr>
        <sz val="12"/>
        <rFont val="Calibri"/>
        <family val="2"/>
        <scheme val="minor"/>
      </rPr>
      <t xml:space="preserve"> in a state general election year. </t>
    </r>
    <r>
      <rPr>
        <i/>
        <sz val="12"/>
        <rFont val="Calibri"/>
        <family val="2"/>
        <scheme val="minor"/>
      </rPr>
      <t>M.S. 211B.045</t>
    </r>
  </si>
  <si>
    <t>10A.31, subd. 3a(d)</t>
  </si>
  <si>
    <t>10A.31, subd. 3a(a) &amp; (b)</t>
  </si>
  <si>
    <r>
      <t xml:space="preserve">OSS: </t>
    </r>
    <r>
      <rPr>
        <sz val="12"/>
        <rFont val="Calibri"/>
        <family val="2"/>
        <scheme val="minor"/>
      </rPr>
      <t xml:space="preserve">A major or minor political party qualifies for inclusion on the income tax form &amp; property tax refund return if they qualify as a major or minor party by July 1 of the taxable year. </t>
    </r>
    <r>
      <rPr>
        <i/>
        <sz val="12"/>
        <rFont val="Calibri"/>
        <family val="2"/>
        <scheme val="minor"/>
      </rPr>
      <t>M.S. 10A.31, subd. 3a(a) &amp; (b)</t>
    </r>
  </si>
  <si>
    <r>
      <t xml:space="preserve">Campaign Finance: </t>
    </r>
    <r>
      <rPr>
        <sz val="12"/>
        <rFont val="Calibri"/>
        <family val="2"/>
        <scheme val="minor"/>
      </rPr>
      <t xml:space="preserve">A major or minor political party qualifies for inclusion on the income tax form &amp; property tax refund return if they qualify as a major or minor party by July 1 of the taxable year. </t>
    </r>
    <r>
      <rPr>
        <i/>
        <sz val="12"/>
        <rFont val="Calibri"/>
        <family val="2"/>
        <scheme val="minor"/>
      </rPr>
      <t>M.S. 10A.31, subd. 3a(a) &amp; (b)</t>
    </r>
  </si>
  <si>
    <r>
      <t xml:space="preserve">Political Parties: </t>
    </r>
    <r>
      <rPr>
        <sz val="12"/>
        <rFont val="Calibri"/>
        <family val="2"/>
        <scheme val="minor"/>
      </rPr>
      <t xml:space="preserve">A major or minor political party qualifies for inclusion on the income tax form &amp; property tax refund return if they qualify as a major or minor party by July 1 of the taxable year. </t>
    </r>
    <r>
      <rPr>
        <i/>
        <sz val="12"/>
        <rFont val="Calibri"/>
        <family val="2"/>
        <scheme val="minor"/>
      </rPr>
      <t>M.S. 10A.31, subd. 3a(a) &amp; (b)</t>
    </r>
  </si>
  <si>
    <r>
      <t xml:space="preserve">County: </t>
    </r>
    <r>
      <rPr>
        <sz val="12"/>
        <rFont val="Calibri"/>
        <family val="2"/>
        <scheme val="minor"/>
      </rPr>
      <t xml:space="preserve">A major or minor political party qualifies for inclusion on the income tax form &amp; property tax refund return if they qualify as a major or minor party by July 1 of the taxable year. </t>
    </r>
    <r>
      <rPr>
        <i/>
        <sz val="12"/>
        <rFont val="Calibri"/>
        <family val="2"/>
        <scheme val="minor"/>
      </rPr>
      <t>M.S. 10A.31, subd. 3a(a) &amp; (b)</t>
    </r>
  </si>
  <si>
    <t>10A.31, subd. 3a(c)</t>
  </si>
  <si>
    <r>
      <t xml:space="preserve">OSS: </t>
    </r>
    <r>
      <rPr>
        <sz val="12"/>
        <rFont val="Calibri"/>
        <family val="2"/>
        <scheme val="minor"/>
      </rPr>
      <t xml:space="preserve">OSS shall notify each major &amp; minor political party of the conditions necessary for the party to participate in income tax form &amp; property tax refund return programs - by the 1st Monday in January of each odd-numbered year. </t>
    </r>
    <r>
      <rPr>
        <i/>
        <sz val="12"/>
        <rFont val="Calibri"/>
        <family val="2"/>
        <scheme val="minor"/>
      </rPr>
      <t>M.S. 10A.31, subd. 3a(c)</t>
    </r>
  </si>
  <si>
    <r>
      <t xml:space="preserve">Campaign Finance: </t>
    </r>
    <r>
      <rPr>
        <sz val="12"/>
        <rFont val="Calibri"/>
        <family val="2"/>
        <scheme val="minor"/>
      </rPr>
      <t xml:space="preserve">OSS shall notify each major &amp; minor political party of the conditions necessary for the party to participate in income tax form &amp; property tax refund return programs - by the 1st Monday in January of each odd-numbered year. </t>
    </r>
    <r>
      <rPr>
        <i/>
        <sz val="12"/>
        <rFont val="Calibri"/>
        <family val="2"/>
        <scheme val="minor"/>
      </rPr>
      <t>M.S. 10A.31, subd. 3a(c)</t>
    </r>
  </si>
  <si>
    <r>
      <t xml:space="preserve">Political Parties: </t>
    </r>
    <r>
      <rPr>
        <sz val="12"/>
        <rFont val="Calibri"/>
        <family val="2"/>
        <scheme val="minor"/>
      </rPr>
      <t xml:space="preserve">OSS shall notify each major &amp; minor political party of the conditions necessary for the party to participate in income tax form &amp; property tax refund return programs - by the 1st Monday in January of each odd-numbered year. </t>
    </r>
    <r>
      <rPr>
        <i/>
        <sz val="12"/>
        <rFont val="Calibri"/>
        <family val="2"/>
        <scheme val="minor"/>
      </rPr>
      <t>M.S. 10A.31, subd. 3a(c)</t>
    </r>
  </si>
  <si>
    <r>
      <t xml:space="preserve">County: </t>
    </r>
    <r>
      <rPr>
        <sz val="12"/>
        <rFont val="Calibri"/>
        <family val="2"/>
        <scheme val="minor"/>
      </rPr>
      <t xml:space="preserve">OSS shall notify each major &amp; minor political party of the conditions necessary for the party to participate in income tax form &amp; property tax refund return programs - by the 1st Monday in January of each odd-numbered year. </t>
    </r>
    <r>
      <rPr>
        <i/>
        <sz val="12"/>
        <rFont val="Calibri"/>
        <family val="2"/>
        <scheme val="minor"/>
      </rPr>
      <t>M.S. 10A.31, subd. 3a(c)</t>
    </r>
  </si>
  <si>
    <t>3.21</t>
  </si>
  <si>
    <r>
      <t xml:space="preserve">OSS: </t>
    </r>
    <r>
      <rPr>
        <b/>
        <i/>
        <u/>
        <sz val="12"/>
        <rFont val="Calibri"/>
        <family val="2"/>
        <scheme val="minor"/>
      </rPr>
      <t>If</t>
    </r>
    <r>
      <rPr>
        <sz val="12"/>
        <rFont val="Calibri"/>
        <family val="2"/>
        <scheme val="minor"/>
      </rPr>
      <t xml:space="preserve"> there is a constitutional amendment question(s) on the </t>
    </r>
    <r>
      <rPr>
        <b/>
        <i/>
        <u/>
        <sz val="12"/>
        <rFont val="Calibri"/>
        <family val="2"/>
        <scheme val="minor"/>
      </rPr>
      <t>State General</t>
    </r>
    <r>
      <rPr>
        <sz val="12"/>
        <rFont val="Calibri"/>
        <family val="2"/>
        <scheme val="minor"/>
      </rPr>
      <t xml:space="preserve"> ballot, Attorney General shall furnish to the OSS a statement of the purpose &amp; effect of all amendments proposed, showing clearly the form of the existing sections &amp; how they will read if amended - at least 4 months before the state general election. </t>
    </r>
    <r>
      <rPr>
        <i/>
        <sz val="12"/>
        <rFont val="Calibri"/>
        <family val="2"/>
        <scheme val="minor"/>
      </rPr>
      <t>M.S. 3.21</t>
    </r>
  </si>
  <si>
    <r>
      <t xml:space="preserve">County: </t>
    </r>
    <r>
      <rPr>
        <b/>
        <i/>
        <u/>
        <sz val="12"/>
        <rFont val="Calibri"/>
        <family val="2"/>
        <scheme val="minor"/>
      </rPr>
      <t>If</t>
    </r>
    <r>
      <rPr>
        <sz val="12"/>
        <rFont val="Calibri"/>
        <family val="2"/>
        <scheme val="minor"/>
      </rPr>
      <t xml:space="preserve"> there is a constitutional amendment question(s) on the </t>
    </r>
    <r>
      <rPr>
        <b/>
        <i/>
        <u/>
        <sz val="12"/>
        <rFont val="Calibri"/>
        <family val="2"/>
        <scheme val="minor"/>
      </rPr>
      <t>State General</t>
    </r>
    <r>
      <rPr>
        <sz val="12"/>
        <rFont val="Calibri"/>
        <family val="2"/>
        <scheme val="minor"/>
      </rPr>
      <t xml:space="preserve"> ballot, Attorney General shall furnish to the OSS a statement of the purpose &amp; effect of all amendments proposed, showing clearly the form of the existing sections &amp; how they will read if amended - at least 4 months before the state general election. </t>
    </r>
    <r>
      <rPr>
        <i/>
        <sz val="12"/>
        <rFont val="Calibri"/>
        <family val="2"/>
        <scheme val="minor"/>
      </rPr>
      <t>M.S. 3.21</t>
    </r>
  </si>
  <si>
    <t>410.12, subd. 1</t>
  </si>
  <si>
    <t>Charter Elections</t>
  </si>
  <si>
    <r>
      <t xml:space="preserve">OSS: </t>
    </r>
    <r>
      <rPr>
        <sz val="12"/>
        <rFont val="Calibri"/>
        <family val="2"/>
        <scheme val="minor"/>
      </rPr>
      <t xml:space="preserve">Deadline for Charter Commissions (a city with a charter) to submit proposed charter amendments to be placed on </t>
    </r>
    <r>
      <rPr>
        <b/>
        <i/>
        <u/>
        <sz val="12"/>
        <rFont val="Calibri"/>
        <family val="2"/>
        <scheme val="minor"/>
      </rPr>
      <t>State General</t>
    </r>
    <r>
      <rPr>
        <sz val="12"/>
        <rFont val="Calibri"/>
        <family val="2"/>
        <scheme val="minor"/>
      </rPr>
      <t xml:space="preserve"> elections ballot - at least 17 weeks before the general election. </t>
    </r>
    <r>
      <rPr>
        <i/>
        <sz val="12"/>
        <rFont val="Calibri"/>
        <family val="2"/>
        <scheme val="minor"/>
      </rPr>
      <t>M.S. 410.12, subd. 1</t>
    </r>
  </si>
  <si>
    <r>
      <t xml:space="preserve">County: </t>
    </r>
    <r>
      <rPr>
        <sz val="12"/>
        <rFont val="Calibri"/>
        <family val="2"/>
        <scheme val="minor"/>
      </rPr>
      <t xml:space="preserve">Deadline for Charter Commissions (a city with a charter) to submit proposed charter amendments to be placed on </t>
    </r>
    <r>
      <rPr>
        <b/>
        <i/>
        <u/>
        <sz val="12"/>
        <rFont val="Calibri"/>
        <family val="2"/>
        <scheme val="minor"/>
      </rPr>
      <t>State General</t>
    </r>
    <r>
      <rPr>
        <sz val="12"/>
        <rFont val="Calibri"/>
        <family val="2"/>
        <scheme val="minor"/>
      </rPr>
      <t xml:space="preserve"> elections ballot - at least 17 weeks before the general election. </t>
    </r>
    <r>
      <rPr>
        <i/>
        <sz val="12"/>
        <rFont val="Calibri"/>
        <family val="2"/>
        <scheme val="minor"/>
      </rPr>
      <t>M.S. 410.12, subd. 1</t>
    </r>
  </si>
  <si>
    <r>
      <t xml:space="preserve">City with a Primary: </t>
    </r>
    <r>
      <rPr>
        <sz val="12"/>
        <rFont val="Calibri"/>
        <family val="2"/>
        <scheme val="minor"/>
      </rPr>
      <t xml:space="preserve">Deadline for Charter Commissions (a city with a charter) to submit proposed charter amendments to be placed on </t>
    </r>
    <r>
      <rPr>
        <b/>
        <i/>
        <u/>
        <sz val="12"/>
        <rFont val="Calibri"/>
        <family val="2"/>
        <scheme val="minor"/>
      </rPr>
      <t>State General</t>
    </r>
    <r>
      <rPr>
        <sz val="12"/>
        <rFont val="Calibri"/>
        <family val="2"/>
        <scheme val="minor"/>
      </rPr>
      <t xml:space="preserve"> elections ballot - at least 17 weeks before the general election. </t>
    </r>
    <r>
      <rPr>
        <i/>
        <sz val="12"/>
        <rFont val="Calibri"/>
        <family val="2"/>
        <scheme val="minor"/>
      </rPr>
      <t>M.S. 410.12, subd. 1</t>
    </r>
  </si>
  <si>
    <r>
      <t xml:space="preserve">City without a Primary: </t>
    </r>
    <r>
      <rPr>
        <sz val="12"/>
        <rFont val="Calibri"/>
        <family val="2"/>
        <scheme val="minor"/>
      </rPr>
      <t xml:space="preserve">Deadline for Charter Commissions (a city with a charter) to submit proposed charter amendments to be placed on </t>
    </r>
    <r>
      <rPr>
        <b/>
        <i/>
        <u/>
        <sz val="12"/>
        <rFont val="Calibri"/>
        <family val="2"/>
        <scheme val="minor"/>
      </rPr>
      <t>State General</t>
    </r>
    <r>
      <rPr>
        <sz val="12"/>
        <rFont val="Calibri"/>
        <family val="2"/>
        <scheme val="minor"/>
      </rPr>
      <t xml:space="preserve"> elections ballot - at least 17 weeks before the general election. </t>
    </r>
    <r>
      <rPr>
        <i/>
        <sz val="12"/>
        <rFont val="Calibri"/>
        <family val="2"/>
        <scheme val="minor"/>
      </rPr>
      <t>M.S. 410.12, subd. 1</t>
    </r>
  </si>
  <si>
    <t>204C.05, subds. 1a &amp; 1b</t>
  </si>
  <si>
    <r>
      <t xml:space="preserve">OSS: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Primary</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</si>
  <si>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Political Parties: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Primary</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</si>
  <si>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County: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Primary</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</si>
  <si>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Town with March Elections: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Primary</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</si>
  <si>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Town with November Elections: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Primary</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</si>
  <si>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OSS: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General</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</si>
  <si>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Political Parties: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General</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</si>
  <si>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County: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General</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</si>
  <si>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SWCD: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General</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</si>
  <si>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Town with March Elections: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General</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</si>
  <si>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Town with November Elections: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General</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</si>
  <si>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Hospital District: </t>
    </r>
    <r>
      <rPr>
        <sz val="12"/>
        <rFont val="Calibri"/>
        <family val="2"/>
        <scheme val="minor"/>
      </rPr>
      <t xml:space="preserve">Last day for non-metro* town with less than 500 inhabitants according to last census &amp; a county (unorganized territory) to post or publish notice of </t>
    </r>
    <r>
      <rPr>
        <i/>
        <u/>
        <sz val="12"/>
        <rFont val="Calibri"/>
        <family val="2"/>
        <scheme val="minor"/>
      </rPr>
      <t>changed voting hours</t>
    </r>
    <r>
      <rPr>
        <sz val="12"/>
        <rFont val="Calibri"/>
        <family val="2"/>
        <scheme val="minor"/>
      </rPr>
      <t xml:space="preserve"> for the </t>
    </r>
    <r>
      <rPr>
        <b/>
        <i/>
        <u/>
        <sz val="12"/>
        <rFont val="Calibri"/>
        <family val="2"/>
        <scheme val="minor"/>
      </rPr>
      <t>State General</t>
    </r>
    <r>
      <rPr>
        <sz val="12"/>
        <rFont val="Calibri"/>
        <family val="2"/>
        <scheme val="minor"/>
      </rPr>
      <t xml:space="preserve"> election. Last day for town to notify county of change - 30 days before the election. </t>
    </r>
    <r>
      <rPr>
        <i/>
        <sz val="12"/>
        <rFont val="Calibri"/>
        <family val="2"/>
        <scheme val="minor"/>
      </rPr>
      <t>M.S. 204C.05, subds. 1a &amp; 1b</t>
    </r>
  </si>
  <si>
    <r>
      <t xml:space="preserve">Town with November Elections: </t>
    </r>
    <r>
      <rPr>
        <sz val="12"/>
        <rFont val="Calibri"/>
        <family val="2"/>
        <scheme val="minor"/>
      </rPr>
      <t xml:space="preserve">Last day to appoint election judges for </t>
    </r>
    <r>
      <rPr>
        <b/>
        <i/>
        <u/>
        <sz val="12"/>
        <rFont val="Calibri"/>
        <family val="2"/>
        <scheme val="minor"/>
      </rPr>
      <t>State Primary</t>
    </r>
    <r>
      <rPr>
        <sz val="12"/>
        <rFont val="Calibri"/>
        <family val="2"/>
        <scheme val="minor"/>
      </rPr>
      <t xml:space="preserve"> elections - 25 days before the election. </t>
    </r>
    <r>
      <rPr>
        <i/>
        <sz val="12"/>
        <rFont val="Calibri"/>
        <family val="2"/>
        <scheme val="minor"/>
      </rPr>
      <t>M.S. 204B.21, subd. 2</t>
    </r>
  </si>
  <si>
    <r>
      <t xml:space="preserve">Town with March Elections: </t>
    </r>
    <r>
      <rPr>
        <sz val="12"/>
        <rFont val="Calibri"/>
        <family val="2"/>
        <scheme val="minor"/>
      </rPr>
      <t xml:space="preserve">Last day to appoint election judges for </t>
    </r>
    <r>
      <rPr>
        <b/>
        <i/>
        <u/>
        <sz val="12"/>
        <rFont val="Calibri"/>
        <family val="2"/>
        <scheme val="minor"/>
      </rPr>
      <t>State Primary</t>
    </r>
    <r>
      <rPr>
        <sz val="12"/>
        <rFont val="Calibri"/>
        <family val="2"/>
        <scheme val="minor"/>
      </rPr>
      <t xml:space="preserve"> elections - 25 days before the election. </t>
    </r>
    <r>
      <rPr>
        <i/>
        <sz val="12"/>
        <rFont val="Calibri"/>
        <family val="2"/>
        <scheme val="minor"/>
      </rPr>
      <t>M.S. 204B.21, subd. 2</t>
    </r>
  </si>
  <si>
    <r>
      <t xml:space="preserve">City without a Primary: </t>
    </r>
    <r>
      <rPr>
        <sz val="12"/>
        <rFont val="Calibri"/>
        <family val="2"/>
        <scheme val="minor"/>
      </rPr>
      <t xml:space="preserve">Last day to appoint election judges for </t>
    </r>
    <r>
      <rPr>
        <b/>
        <i/>
        <u/>
        <sz val="12"/>
        <rFont val="Calibri"/>
        <family val="2"/>
        <scheme val="minor"/>
      </rPr>
      <t>State Primary</t>
    </r>
    <r>
      <rPr>
        <sz val="12"/>
        <rFont val="Calibri"/>
        <family val="2"/>
        <scheme val="minor"/>
      </rPr>
      <t xml:space="preserve"> elections - 25 days before the election. </t>
    </r>
    <r>
      <rPr>
        <i/>
        <sz val="12"/>
        <rFont val="Calibri"/>
        <family val="2"/>
        <scheme val="minor"/>
      </rPr>
      <t>M.S. 204B.21, subd. 2</t>
    </r>
  </si>
  <si>
    <r>
      <t xml:space="preserve">City with a Primary: </t>
    </r>
    <r>
      <rPr>
        <sz val="12"/>
        <rFont val="Calibri"/>
        <family val="2"/>
        <scheme val="minor"/>
      </rPr>
      <t xml:space="preserve">Last day to appoint election judges for </t>
    </r>
    <r>
      <rPr>
        <b/>
        <i/>
        <u/>
        <sz val="12"/>
        <rFont val="Calibri"/>
        <family val="2"/>
        <scheme val="minor"/>
      </rPr>
      <t>State Primary</t>
    </r>
    <r>
      <rPr>
        <sz val="12"/>
        <rFont val="Calibri"/>
        <family val="2"/>
        <scheme val="minor"/>
      </rPr>
      <t xml:space="preserve"> elections - 25 days before the election. </t>
    </r>
    <r>
      <rPr>
        <i/>
        <sz val="12"/>
        <rFont val="Calibri"/>
        <family val="2"/>
        <scheme val="minor"/>
      </rPr>
      <t>M.S. 204B.21, subd. 2</t>
    </r>
  </si>
  <si>
    <r>
      <t xml:space="preserve">County: </t>
    </r>
    <r>
      <rPr>
        <sz val="12"/>
        <rFont val="Calibri"/>
        <family val="2"/>
        <scheme val="minor"/>
      </rPr>
      <t xml:space="preserve">Last day to appoint election judges for </t>
    </r>
    <r>
      <rPr>
        <b/>
        <i/>
        <u/>
        <sz val="12"/>
        <rFont val="Calibri"/>
        <family val="2"/>
        <scheme val="minor"/>
      </rPr>
      <t>State Primary</t>
    </r>
    <r>
      <rPr>
        <sz val="12"/>
        <rFont val="Calibri"/>
        <family val="2"/>
        <scheme val="minor"/>
      </rPr>
      <t xml:space="preserve"> elections - 25 days before the election. </t>
    </r>
    <r>
      <rPr>
        <i/>
        <sz val="12"/>
        <rFont val="Calibri"/>
        <family val="2"/>
        <scheme val="minor"/>
      </rPr>
      <t>M.S. 204B.21, subd. 2</t>
    </r>
  </si>
  <si>
    <r>
      <t xml:space="preserve">Political Parties: </t>
    </r>
    <r>
      <rPr>
        <sz val="12"/>
        <rFont val="Calibri"/>
        <family val="2"/>
        <scheme val="minor"/>
      </rPr>
      <t xml:space="preserve">Last day to appoint election judges for </t>
    </r>
    <r>
      <rPr>
        <b/>
        <i/>
        <u/>
        <sz val="12"/>
        <rFont val="Calibri"/>
        <family val="2"/>
        <scheme val="minor"/>
      </rPr>
      <t>State Primary</t>
    </r>
    <r>
      <rPr>
        <sz val="12"/>
        <rFont val="Calibri"/>
        <family val="2"/>
        <scheme val="minor"/>
      </rPr>
      <t xml:space="preserve"> elections - 25 days before the election. </t>
    </r>
    <r>
      <rPr>
        <i/>
        <sz val="12"/>
        <rFont val="Calibri"/>
        <family val="2"/>
        <scheme val="minor"/>
      </rPr>
      <t>M.S. 204B.21, subd. 2</t>
    </r>
  </si>
  <si>
    <r>
      <t xml:space="preserve">OSS: </t>
    </r>
    <r>
      <rPr>
        <sz val="12"/>
        <rFont val="Calibri"/>
        <family val="2"/>
        <scheme val="minor"/>
      </rPr>
      <t xml:space="preserve">Last day to appoint election judges for </t>
    </r>
    <r>
      <rPr>
        <b/>
        <i/>
        <u/>
        <sz val="12"/>
        <rFont val="Calibri"/>
        <family val="2"/>
        <scheme val="minor"/>
      </rPr>
      <t>State Primary</t>
    </r>
    <r>
      <rPr>
        <sz val="12"/>
        <rFont val="Calibri"/>
        <family val="2"/>
        <scheme val="minor"/>
      </rPr>
      <t xml:space="preserve"> elections - 25 days before the election. </t>
    </r>
    <r>
      <rPr>
        <i/>
        <sz val="12"/>
        <rFont val="Calibri"/>
        <family val="2"/>
        <scheme val="minor"/>
      </rPr>
      <t>M.S. 204B.21, subd. 2</t>
    </r>
  </si>
  <si>
    <r>
      <t xml:space="preserve">OSS: </t>
    </r>
    <r>
      <rPr>
        <sz val="12"/>
        <rFont val="Calibri"/>
        <family val="2"/>
        <scheme val="minor"/>
      </rPr>
      <t xml:space="preserve">Last day to appoint election judges for </t>
    </r>
    <r>
      <rPr>
        <b/>
        <i/>
        <u/>
        <sz val="12"/>
        <rFont val="Calibri"/>
        <family val="2"/>
        <scheme val="minor"/>
      </rPr>
      <t>State General</t>
    </r>
    <r>
      <rPr>
        <sz val="12"/>
        <rFont val="Calibri"/>
        <family val="2"/>
        <scheme val="minor"/>
      </rPr>
      <t xml:space="preserve"> elections - 25 days before the state general election. </t>
    </r>
    <r>
      <rPr>
        <i/>
        <sz val="12"/>
        <rFont val="Calibri"/>
        <family val="2"/>
        <scheme val="minor"/>
      </rPr>
      <t>M.S. 204B.21, subd. 2</t>
    </r>
  </si>
  <si>
    <r>
      <t xml:space="preserve">Political Parties: </t>
    </r>
    <r>
      <rPr>
        <sz val="12"/>
        <rFont val="Calibri"/>
        <family val="2"/>
        <scheme val="minor"/>
      </rPr>
      <t xml:space="preserve">Last day to appoint election judges for </t>
    </r>
    <r>
      <rPr>
        <b/>
        <i/>
        <u/>
        <sz val="12"/>
        <rFont val="Calibri"/>
        <family val="2"/>
        <scheme val="minor"/>
      </rPr>
      <t>State General</t>
    </r>
    <r>
      <rPr>
        <sz val="12"/>
        <rFont val="Calibri"/>
        <family val="2"/>
        <scheme val="minor"/>
      </rPr>
      <t xml:space="preserve"> elections - 25 days before the state general election. </t>
    </r>
    <r>
      <rPr>
        <i/>
        <sz val="12"/>
        <rFont val="Calibri"/>
        <family val="2"/>
        <scheme val="minor"/>
      </rPr>
      <t>M.S. 204B.21, subd. 2</t>
    </r>
  </si>
  <si>
    <r>
      <t xml:space="preserve">County: </t>
    </r>
    <r>
      <rPr>
        <sz val="12"/>
        <rFont val="Calibri"/>
        <family val="2"/>
        <scheme val="minor"/>
      </rPr>
      <t xml:space="preserve">Last day to appoint election judges for </t>
    </r>
    <r>
      <rPr>
        <b/>
        <i/>
        <u/>
        <sz val="12"/>
        <rFont val="Calibri"/>
        <family val="2"/>
        <scheme val="minor"/>
      </rPr>
      <t>State General</t>
    </r>
    <r>
      <rPr>
        <sz val="12"/>
        <rFont val="Calibri"/>
        <family val="2"/>
        <scheme val="minor"/>
      </rPr>
      <t xml:space="preserve"> elections - 25 days before the state general election. </t>
    </r>
    <r>
      <rPr>
        <i/>
        <sz val="12"/>
        <rFont val="Calibri"/>
        <family val="2"/>
        <scheme val="minor"/>
      </rPr>
      <t>M.S. 204B.21, subd. 2</t>
    </r>
  </si>
  <si>
    <r>
      <t xml:space="preserve">City with a Primary: </t>
    </r>
    <r>
      <rPr>
        <sz val="12"/>
        <rFont val="Calibri"/>
        <family val="2"/>
        <scheme val="minor"/>
      </rPr>
      <t xml:space="preserve">Last day to appoint election judges for </t>
    </r>
    <r>
      <rPr>
        <b/>
        <i/>
        <u/>
        <sz val="12"/>
        <rFont val="Calibri"/>
        <family val="2"/>
        <scheme val="minor"/>
      </rPr>
      <t>State General</t>
    </r>
    <r>
      <rPr>
        <sz val="12"/>
        <rFont val="Calibri"/>
        <family val="2"/>
        <scheme val="minor"/>
      </rPr>
      <t xml:space="preserve"> elections - 25 days before the state general election. </t>
    </r>
    <r>
      <rPr>
        <i/>
        <sz val="12"/>
        <rFont val="Calibri"/>
        <family val="2"/>
        <scheme val="minor"/>
      </rPr>
      <t>M.S. 204B.21, subd. 2</t>
    </r>
  </si>
  <si>
    <r>
      <t xml:space="preserve">City without a Primary: </t>
    </r>
    <r>
      <rPr>
        <sz val="12"/>
        <rFont val="Calibri"/>
        <family val="2"/>
        <scheme val="minor"/>
      </rPr>
      <t xml:space="preserve">Last day to appoint election judges for </t>
    </r>
    <r>
      <rPr>
        <b/>
        <i/>
        <u/>
        <sz val="12"/>
        <rFont val="Calibri"/>
        <family val="2"/>
        <scheme val="minor"/>
      </rPr>
      <t>State General</t>
    </r>
    <r>
      <rPr>
        <sz val="12"/>
        <rFont val="Calibri"/>
        <family val="2"/>
        <scheme val="minor"/>
      </rPr>
      <t xml:space="preserve"> elections - 25 days before the state general election. </t>
    </r>
    <r>
      <rPr>
        <i/>
        <sz val="12"/>
        <rFont val="Calibri"/>
        <family val="2"/>
        <scheme val="minor"/>
      </rPr>
      <t>M.S. 204B.21, subd. 2</t>
    </r>
  </si>
  <si>
    <r>
      <t xml:space="preserve">Town with March Elections: </t>
    </r>
    <r>
      <rPr>
        <sz val="12"/>
        <rFont val="Calibri"/>
        <family val="2"/>
        <scheme val="minor"/>
      </rPr>
      <t xml:space="preserve">Last day to appoint election judges for </t>
    </r>
    <r>
      <rPr>
        <b/>
        <i/>
        <u/>
        <sz val="12"/>
        <rFont val="Calibri"/>
        <family val="2"/>
        <scheme val="minor"/>
      </rPr>
      <t>State General</t>
    </r>
    <r>
      <rPr>
        <sz val="12"/>
        <rFont val="Calibri"/>
        <family val="2"/>
        <scheme val="minor"/>
      </rPr>
      <t xml:space="preserve"> elections - 25 days before the state general election. </t>
    </r>
    <r>
      <rPr>
        <i/>
        <sz val="12"/>
        <rFont val="Calibri"/>
        <family val="2"/>
        <scheme val="minor"/>
      </rPr>
      <t>M.S. 204B.21, subd. 2</t>
    </r>
  </si>
  <si>
    <r>
      <t xml:space="preserve">Town with November Elections: </t>
    </r>
    <r>
      <rPr>
        <sz val="12"/>
        <rFont val="Calibri"/>
        <family val="2"/>
        <scheme val="minor"/>
      </rPr>
      <t xml:space="preserve">Last day to appoint election judges for </t>
    </r>
    <r>
      <rPr>
        <b/>
        <i/>
        <u/>
        <sz val="12"/>
        <rFont val="Calibri"/>
        <family val="2"/>
        <scheme val="minor"/>
      </rPr>
      <t>State General</t>
    </r>
    <r>
      <rPr>
        <sz val="12"/>
        <rFont val="Calibri"/>
        <family val="2"/>
        <scheme val="minor"/>
      </rPr>
      <t xml:space="preserve"> elections - 25 days before the state general election. </t>
    </r>
    <r>
      <rPr>
        <i/>
        <sz val="12"/>
        <rFont val="Calibri"/>
        <family val="2"/>
        <scheme val="minor"/>
      </rPr>
      <t>M.S. 204B.21, subd. 2</t>
    </r>
  </si>
  <si>
    <r>
      <t>OSS:</t>
    </r>
    <r>
      <rPr>
        <sz val="12"/>
        <rFont val="Calibri"/>
        <family val="2"/>
        <scheme val="minor"/>
      </rPr>
      <t xml:space="preserve"> Last day to notify affected voters of a </t>
    </r>
    <r>
      <rPr>
        <b/>
        <i/>
        <u/>
        <sz val="12"/>
        <rFont val="Calibri"/>
        <family val="2"/>
        <scheme val="minor"/>
      </rPr>
      <t>State Primary</t>
    </r>
    <r>
      <rPr>
        <sz val="12"/>
        <rFont val="Calibri"/>
        <family val="2"/>
        <scheme val="minor"/>
      </rPr>
      <t xml:space="preserve"> election polling place change – at least 25 days before election. </t>
    </r>
    <r>
      <rPr>
        <i/>
        <sz val="12"/>
        <rFont val="Calibri"/>
        <family val="2"/>
        <scheme val="minor"/>
      </rPr>
      <t>M.S. 204B.16, subd. 1a</t>
    </r>
  </si>
  <si>
    <r>
      <t>Political Parties:</t>
    </r>
    <r>
      <rPr>
        <sz val="12"/>
        <rFont val="Calibri"/>
        <family val="2"/>
        <scheme val="minor"/>
      </rPr>
      <t xml:space="preserve"> Last day to notify affected voters of a </t>
    </r>
    <r>
      <rPr>
        <b/>
        <i/>
        <u/>
        <sz val="12"/>
        <rFont val="Calibri"/>
        <family val="2"/>
        <scheme val="minor"/>
      </rPr>
      <t>State Primary</t>
    </r>
    <r>
      <rPr>
        <sz val="12"/>
        <rFont val="Calibri"/>
        <family val="2"/>
        <scheme val="minor"/>
      </rPr>
      <t xml:space="preserve"> election polling place change – at least 25 days before election. </t>
    </r>
    <r>
      <rPr>
        <i/>
        <sz val="12"/>
        <rFont val="Calibri"/>
        <family val="2"/>
        <scheme val="minor"/>
      </rPr>
      <t>M.S. 204B.16, subd. 1a</t>
    </r>
  </si>
  <si>
    <r>
      <t>County:</t>
    </r>
    <r>
      <rPr>
        <sz val="12"/>
        <rFont val="Calibri"/>
        <family val="2"/>
        <scheme val="minor"/>
      </rPr>
      <t xml:space="preserve"> Last day to notify affected voters of a </t>
    </r>
    <r>
      <rPr>
        <b/>
        <i/>
        <u/>
        <sz val="12"/>
        <rFont val="Calibri"/>
        <family val="2"/>
        <scheme val="minor"/>
      </rPr>
      <t>State Primary</t>
    </r>
    <r>
      <rPr>
        <sz val="12"/>
        <rFont val="Calibri"/>
        <family val="2"/>
        <scheme val="minor"/>
      </rPr>
      <t xml:space="preserve"> election polling place change – at least 25 days before election. </t>
    </r>
    <r>
      <rPr>
        <i/>
        <sz val="12"/>
        <rFont val="Calibri"/>
        <family val="2"/>
        <scheme val="minor"/>
      </rPr>
      <t>M.S. 204B.16, subd. 1a</t>
    </r>
  </si>
  <si>
    <r>
      <t>City with a Primary:</t>
    </r>
    <r>
      <rPr>
        <sz val="12"/>
        <rFont val="Calibri"/>
        <family val="2"/>
        <scheme val="minor"/>
      </rPr>
      <t xml:space="preserve"> Last day to notify affected voters of a </t>
    </r>
    <r>
      <rPr>
        <b/>
        <i/>
        <u/>
        <sz val="12"/>
        <rFont val="Calibri"/>
        <family val="2"/>
        <scheme val="minor"/>
      </rPr>
      <t>State Primary</t>
    </r>
    <r>
      <rPr>
        <sz val="12"/>
        <rFont val="Calibri"/>
        <family val="2"/>
        <scheme val="minor"/>
      </rPr>
      <t xml:space="preserve"> election polling place change – at least 25 days before election. </t>
    </r>
    <r>
      <rPr>
        <i/>
        <sz val="12"/>
        <rFont val="Calibri"/>
        <family val="2"/>
        <scheme val="minor"/>
      </rPr>
      <t>M.S. 204B.16, subd. 1a</t>
    </r>
  </si>
  <si>
    <r>
      <t>City without a Primary:</t>
    </r>
    <r>
      <rPr>
        <sz val="12"/>
        <rFont val="Calibri"/>
        <family val="2"/>
        <scheme val="minor"/>
      </rPr>
      <t xml:space="preserve"> Last day to notify affected voters of a </t>
    </r>
    <r>
      <rPr>
        <b/>
        <i/>
        <u/>
        <sz val="12"/>
        <rFont val="Calibri"/>
        <family val="2"/>
        <scheme val="minor"/>
      </rPr>
      <t>State Primary</t>
    </r>
    <r>
      <rPr>
        <sz val="12"/>
        <rFont val="Calibri"/>
        <family val="2"/>
        <scheme val="minor"/>
      </rPr>
      <t xml:space="preserve"> election polling place change – at least 25 days before election. </t>
    </r>
    <r>
      <rPr>
        <i/>
        <sz val="12"/>
        <rFont val="Calibri"/>
        <family val="2"/>
        <scheme val="minor"/>
      </rPr>
      <t>M.S. 204B.16, subd. 1a</t>
    </r>
  </si>
  <si>
    <r>
      <t>Town with March Elections:</t>
    </r>
    <r>
      <rPr>
        <sz val="12"/>
        <rFont val="Calibri"/>
        <family val="2"/>
        <scheme val="minor"/>
      </rPr>
      <t xml:space="preserve"> Last day to notify affected voters of a </t>
    </r>
    <r>
      <rPr>
        <b/>
        <i/>
        <u/>
        <sz val="12"/>
        <rFont val="Calibri"/>
        <family val="2"/>
        <scheme val="minor"/>
      </rPr>
      <t>State Primary</t>
    </r>
    <r>
      <rPr>
        <sz val="12"/>
        <rFont val="Calibri"/>
        <family val="2"/>
        <scheme val="minor"/>
      </rPr>
      <t xml:space="preserve"> election polling place change – at least 25 days before election. </t>
    </r>
    <r>
      <rPr>
        <i/>
        <sz val="12"/>
        <rFont val="Calibri"/>
        <family val="2"/>
        <scheme val="minor"/>
      </rPr>
      <t>M.S. 204B.16, subd. 1a</t>
    </r>
  </si>
  <si>
    <r>
      <t>Town with November Elections:</t>
    </r>
    <r>
      <rPr>
        <sz val="12"/>
        <rFont val="Calibri"/>
        <family val="2"/>
        <scheme val="minor"/>
      </rPr>
      <t xml:space="preserve"> Last day to notify affected voters of a </t>
    </r>
    <r>
      <rPr>
        <b/>
        <i/>
        <u/>
        <sz val="12"/>
        <rFont val="Calibri"/>
        <family val="2"/>
        <scheme val="minor"/>
      </rPr>
      <t>State Primary</t>
    </r>
    <r>
      <rPr>
        <sz val="12"/>
        <rFont val="Calibri"/>
        <family val="2"/>
        <scheme val="minor"/>
      </rPr>
      <t xml:space="preserve"> election polling place change – at least 25 days before election. </t>
    </r>
    <r>
      <rPr>
        <i/>
        <sz val="12"/>
        <rFont val="Calibri"/>
        <family val="2"/>
        <scheme val="minor"/>
      </rPr>
      <t>M.S. 204B.16, subd. 1a</t>
    </r>
  </si>
  <si>
    <r>
      <t>OSS:</t>
    </r>
    <r>
      <rPr>
        <sz val="12"/>
        <rFont val="Calibri"/>
        <family val="2"/>
        <scheme val="minor"/>
      </rPr>
      <t xml:space="preserve"> Last day to notify affected voters of a </t>
    </r>
    <r>
      <rPr>
        <b/>
        <i/>
        <u/>
        <sz val="12"/>
        <rFont val="Calibri"/>
        <family val="2"/>
        <scheme val="minor"/>
      </rPr>
      <t>State General</t>
    </r>
    <r>
      <rPr>
        <sz val="12"/>
        <rFont val="Calibri"/>
        <family val="2"/>
        <scheme val="minor"/>
      </rPr>
      <t xml:space="preserve"> election polling place change – at least 25 days before election. </t>
    </r>
    <r>
      <rPr>
        <i/>
        <sz val="12"/>
        <rFont val="Calibri"/>
        <family val="2"/>
        <scheme val="minor"/>
      </rPr>
      <t>M.S. 204B.16, subd. 1a</t>
    </r>
  </si>
  <si>
    <r>
      <t>Political Parties:</t>
    </r>
    <r>
      <rPr>
        <sz val="12"/>
        <rFont val="Calibri"/>
        <family val="2"/>
        <scheme val="minor"/>
      </rPr>
      <t xml:space="preserve"> Last day to notify affected voters of a </t>
    </r>
    <r>
      <rPr>
        <b/>
        <i/>
        <u/>
        <sz val="12"/>
        <rFont val="Calibri"/>
        <family val="2"/>
        <scheme val="minor"/>
      </rPr>
      <t>State General</t>
    </r>
    <r>
      <rPr>
        <sz val="12"/>
        <rFont val="Calibri"/>
        <family val="2"/>
        <scheme val="minor"/>
      </rPr>
      <t xml:space="preserve"> election polling place change – at least 25 days before election. </t>
    </r>
    <r>
      <rPr>
        <i/>
        <sz val="12"/>
        <rFont val="Calibri"/>
        <family val="2"/>
        <scheme val="minor"/>
      </rPr>
      <t>M.S. 204B.16, subd. 1a</t>
    </r>
  </si>
  <si>
    <r>
      <t>County:</t>
    </r>
    <r>
      <rPr>
        <sz val="12"/>
        <rFont val="Calibri"/>
        <family val="2"/>
        <scheme val="minor"/>
      </rPr>
      <t xml:space="preserve"> Last day to notify affected voters of a </t>
    </r>
    <r>
      <rPr>
        <b/>
        <i/>
        <u/>
        <sz val="12"/>
        <rFont val="Calibri"/>
        <family val="2"/>
        <scheme val="minor"/>
      </rPr>
      <t>State General</t>
    </r>
    <r>
      <rPr>
        <sz val="12"/>
        <rFont val="Calibri"/>
        <family val="2"/>
        <scheme val="minor"/>
      </rPr>
      <t xml:space="preserve"> election polling place change – at least 25 days before election. </t>
    </r>
    <r>
      <rPr>
        <i/>
        <sz val="12"/>
        <rFont val="Calibri"/>
        <family val="2"/>
        <scheme val="minor"/>
      </rPr>
      <t>M.S. 204B.16, subd. 1a</t>
    </r>
  </si>
  <si>
    <r>
      <t>City with a Primary:</t>
    </r>
    <r>
      <rPr>
        <sz val="12"/>
        <rFont val="Calibri"/>
        <family val="2"/>
        <scheme val="minor"/>
      </rPr>
      <t xml:space="preserve"> Last day to notify affected voters of a </t>
    </r>
    <r>
      <rPr>
        <b/>
        <i/>
        <u/>
        <sz val="12"/>
        <rFont val="Calibri"/>
        <family val="2"/>
        <scheme val="minor"/>
      </rPr>
      <t>State General</t>
    </r>
    <r>
      <rPr>
        <sz val="12"/>
        <rFont val="Calibri"/>
        <family val="2"/>
        <scheme val="minor"/>
      </rPr>
      <t xml:space="preserve"> election polling place change – at least 25 days before election. </t>
    </r>
    <r>
      <rPr>
        <i/>
        <sz val="12"/>
        <rFont val="Calibri"/>
        <family val="2"/>
        <scheme val="minor"/>
      </rPr>
      <t>M.S. 204B.16, subd. 1a</t>
    </r>
  </si>
  <si>
    <r>
      <t>City without a Primary:</t>
    </r>
    <r>
      <rPr>
        <sz val="12"/>
        <rFont val="Calibri"/>
        <family val="2"/>
        <scheme val="minor"/>
      </rPr>
      <t xml:space="preserve"> Last day to notify affected voters of a </t>
    </r>
    <r>
      <rPr>
        <b/>
        <i/>
        <u/>
        <sz val="12"/>
        <rFont val="Calibri"/>
        <family val="2"/>
        <scheme val="minor"/>
      </rPr>
      <t>State General</t>
    </r>
    <r>
      <rPr>
        <sz val="12"/>
        <rFont val="Calibri"/>
        <family val="2"/>
        <scheme val="minor"/>
      </rPr>
      <t xml:space="preserve"> election polling place change – at least 25 days before election. </t>
    </r>
    <r>
      <rPr>
        <i/>
        <sz val="12"/>
        <rFont val="Calibri"/>
        <family val="2"/>
        <scheme val="minor"/>
      </rPr>
      <t>M.S. 204B.16, subd. 1a</t>
    </r>
  </si>
  <si>
    <r>
      <t>Town with March Elections:</t>
    </r>
    <r>
      <rPr>
        <sz val="12"/>
        <rFont val="Calibri"/>
        <family val="2"/>
        <scheme val="minor"/>
      </rPr>
      <t xml:space="preserve"> Last day to notify affected voters of a </t>
    </r>
    <r>
      <rPr>
        <b/>
        <i/>
        <u/>
        <sz val="12"/>
        <rFont val="Calibri"/>
        <family val="2"/>
        <scheme val="minor"/>
      </rPr>
      <t>State General</t>
    </r>
    <r>
      <rPr>
        <sz val="12"/>
        <rFont val="Calibri"/>
        <family val="2"/>
        <scheme val="minor"/>
      </rPr>
      <t xml:space="preserve"> election polling place change – at least 25 days before election. </t>
    </r>
    <r>
      <rPr>
        <i/>
        <sz val="12"/>
        <rFont val="Calibri"/>
        <family val="2"/>
        <scheme val="minor"/>
      </rPr>
      <t>M.S. 204B.16, subd. 1a</t>
    </r>
  </si>
  <si>
    <r>
      <t>Town with November Elections:</t>
    </r>
    <r>
      <rPr>
        <sz val="12"/>
        <rFont val="Calibri"/>
        <family val="2"/>
        <scheme val="minor"/>
      </rPr>
      <t xml:space="preserve"> Last day to notify affected voters of a </t>
    </r>
    <r>
      <rPr>
        <b/>
        <i/>
        <u/>
        <sz val="12"/>
        <rFont val="Calibri"/>
        <family val="2"/>
        <scheme val="minor"/>
      </rPr>
      <t>State General</t>
    </r>
    <r>
      <rPr>
        <sz val="12"/>
        <rFont val="Calibri"/>
        <family val="2"/>
        <scheme val="minor"/>
      </rPr>
      <t xml:space="preserve"> election polling place change – at least 25 days before election. </t>
    </r>
    <r>
      <rPr>
        <i/>
        <sz val="12"/>
        <rFont val="Calibri"/>
        <family val="2"/>
        <scheme val="minor"/>
      </rPr>
      <t>M.S. 204B.16, subd. 1a</t>
    </r>
  </si>
  <si>
    <t>204B.27, subd. 3</t>
  </si>
  <si>
    <r>
      <t xml:space="preserve">OSS: </t>
    </r>
    <r>
      <rPr>
        <sz val="12"/>
        <rFont val="Calibri"/>
        <family val="2"/>
        <scheme val="minor"/>
      </rPr>
      <t xml:space="preserve">Last day for OSS to prepare &amp; furnish </t>
    </r>
    <r>
      <rPr>
        <i/>
        <u/>
        <sz val="12"/>
        <rFont val="Calibri"/>
        <family val="2"/>
        <scheme val="minor"/>
      </rPr>
      <t>voter instruction posters printed</t>
    </r>
    <r>
      <rPr>
        <sz val="12"/>
        <rFont val="Calibri"/>
        <family val="2"/>
        <scheme val="minor"/>
      </rPr>
      <t xml:space="preserve"> in large type upon cards or heavy paper to counties - at least 25 days before every </t>
    </r>
    <r>
      <rPr>
        <b/>
        <i/>
        <u/>
        <sz val="12"/>
        <rFont val="Calibri"/>
        <family val="2"/>
        <scheme val="minor"/>
      </rPr>
      <t>State Primary</t>
    </r>
    <r>
      <rPr>
        <sz val="12"/>
        <rFont val="Calibri"/>
        <family val="2"/>
        <scheme val="minor"/>
      </rPr>
      <t xml:space="preserve"> election. </t>
    </r>
    <r>
      <rPr>
        <i/>
        <sz val="12"/>
        <rFont val="Calibri"/>
        <family val="2"/>
        <scheme val="minor"/>
      </rPr>
      <t>M.S. 204B.27, subd. 3</t>
    </r>
  </si>
  <si>
    <r>
      <t xml:space="preserve">Political Parties: </t>
    </r>
    <r>
      <rPr>
        <sz val="12"/>
        <rFont val="Calibri"/>
        <family val="2"/>
        <scheme val="minor"/>
      </rPr>
      <t xml:space="preserve">Last day for OSS to prepare &amp; furnish </t>
    </r>
    <r>
      <rPr>
        <i/>
        <u/>
        <sz val="12"/>
        <rFont val="Calibri"/>
        <family val="2"/>
        <scheme val="minor"/>
      </rPr>
      <t>voter instruction posters printed</t>
    </r>
    <r>
      <rPr>
        <sz val="12"/>
        <rFont val="Calibri"/>
        <family val="2"/>
        <scheme val="minor"/>
      </rPr>
      <t xml:space="preserve"> in large type upon cards or heavy paper to counties - at least 25 days before every </t>
    </r>
    <r>
      <rPr>
        <b/>
        <i/>
        <u/>
        <sz val="12"/>
        <rFont val="Calibri"/>
        <family val="2"/>
        <scheme val="minor"/>
      </rPr>
      <t>State Primary</t>
    </r>
    <r>
      <rPr>
        <sz val="12"/>
        <rFont val="Calibri"/>
        <family val="2"/>
        <scheme val="minor"/>
      </rPr>
      <t xml:space="preserve"> election. </t>
    </r>
    <r>
      <rPr>
        <i/>
        <sz val="12"/>
        <rFont val="Calibri"/>
        <family val="2"/>
        <scheme val="minor"/>
      </rPr>
      <t>M.S. 204B.27, subd. 3</t>
    </r>
  </si>
  <si>
    <r>
      <t xml:space="preserve">County: </t>
    </r>
    <r>
      <rPr>
        <sz val="12"/>
        <rFont val="Calibri"/>
        <family val="2"/>
        <scheme val="minor"/>
      </rPr>
      <t xml:space="preserve">Last day for OSS to prepare &amp; furnish </t>
    </r>
    <r>
      <rPr>
        <i/>
        <u/>
        <sz val="12"/>
        <rFont val="Calibri"/>
        <family val="2"/>
        <scheme val="minor"/>
      </rPr>
      <t>voter instruction posters printed</t>
    </r>
    <r>
      <rPr>
        <sz val="12"/>
        <rFont val="Calibri"/>
        <family val="2"/>
        <scheme val="minor"/>
      </rPr>
      <t xml:space="preserve"> in large type upon cards or heavy paper to counties - at least 25 days before every </t>
    </r>
    <r>
      <rPr>
        <b/>
        <i/>
        <u/>
        <sz val="12"/>
        <rFont val="Calibri"/>
        <family val="2"/>
        <scheme val="minor"/>
      </rPr>
      <t>State Primary</t>
    </r>
    <r>
      <rPr>
        <sz val="12"/>
        <rFont val="Calibri"/>
        <family val="2"/>
        <scheme val="minor"/>
      </rPr>
      <t xml:space="preserve"> election. </t>
    </r>
    <r>
      <rPr>
        <i/>
        <sz val="12"/>
        <rFont val="Calibri"/>
        <family val="2"/>
        <scheme val="minor"/>
      </rPr>
      <t>M.S. 204B.27, subd. 3</t>
    </r>
  </si>
  <si>
    <r>
      <t xml:space="preserve">City with a Primary: </t>
    </r>
    <r>
      <rPr>
        <sz val="12"/>
        <rFont val="Calibri"/>
        <family val="2"/>
        <scheme val="minor"/>
      </rPr>
      <t xml:space="preserve">Last day for OSS to prepare &amp; furnish </t>
    </r>
    <r>
      <rPr>
        <i/>
        <u/>
        <sz val="12"/>
        <rFont val="Calibri"/>
        <family val="2"/>
        <scheme val="minor"/>
      </rPr>
      <t>voter instruction posters printed</t>
    </r>
    <r>
      <rPr>
        <sz val="12"/>
        <rFont val="Calibri"/>
        <family val="2"/>
        <scheme val="minor"/>
      </rPr>
      <t xml:space="preserve"> in large type upon cards or heavy paper to counties - at least 25 days before every </t>
    </r>
    <r>
      <rPr>
        <b/>
        <i/>
        <u/>
        <sz val="12"/>
        <rFont val="Calibri"/>
        <family val="2"/>
        <scheme val="minor"/>
      </rPr>
      <t>State Primary</t>
    </r>
    <r>
      <rPr>
        <sz val="12"/>
        <rFont val="Calibri"/>
        <family val="2"/>
        <scheme val="minor"/>
      </rPr>
      <t xml:space="preserve"> election. </t>
    </r>
    <r>
      <rPr>
        <i/>
        <sz val="12"/>
        <rFont val="Calibri"/>
        <family val="2"/>
        <scheme val="minor"/>
      </rPr>
      <t>M.S. 204B.27, subd. 3</t>
    </r>
  </si>
  <si>
    <r>
      <t xml:space="preserve">City without a Primary: </t>
    </r>
    <r>
      <rPr>
        <sz val="12"/>
        <rFont val="Calibri"/>
        <family val="2"/>
        <scheme val="minor"/>
      </rPr>
      <t xml:space="preserve">Last day for OSS to prepare &amp; furnish </t>
    </r>
    <r>
      <rPr>
        <i/>
        <u/>
        <sz val="12"/>
        <rFont val="Calibri"/>
        <family val="2"/>
        <scheme val="minor"/>
      </rPr>
      <t>voter instruction posters printed</t>
    </r>
    <r>
      <rPr>
        <sz val="12"/>
        <rFont val="Calibri"/>
        <family val="2"/>
        <scheme val="minor"/>
      </rPr>
      <t xml:space="preserve"> in large type upon cards or heavy paper to counties - at least 25 days before every </t>
    </r>
    <r>
      <rPr>
        <b/>
        <i/>
        <u/>
        <sz val="12"/>
        <rFont val="Calibri"/>
        <family val="2"/>
        <scheme val="minor"/>
      </rPr>
      <t>State Primary</t>
    </r>
    <r>
      <rPr>
        <sz val="12"/>
        <rFont val="Calibri"/>
        <family val="2"/>
        <scheme val="minor"/>
      </rPr>
      <t xml:space="preserve"> election. </t>
    </r>
    <r>
      <rPr>
        <i/>
        <sz val="12"/>
        <rFont val="Calibri"/>
        <family val="2"/>
        <scheme val="minor"/>
      </rPr>
      <t>M.S. 204B.27, subd. 3</t>
    </r>
  </si>
  <si>
    <r>
      <t xml:space="preserve">Town with March Elections: </t>
    </r>
    <r>
      <rPr>
        <sz val="12"/>
        <rFont val="Calibri"/>
        <family val="2"/>
        <scheme val="minor"/>
      </rPr>
      <t xml:space="preserve">Last day for OSS to prepare &amp; furnish </t>
    </r>
    <r>
      <rPr>
        <i/>
        <u/>
        <sz val="12"/>
        <rFont val="Calibri"/>
        <family val="2"/>
        <scheme val="minor"/>
      </rPr>
      <t>voter instruction posters printed</t>
    </r>
    <r>
      <rPr>
        <sz val="12"/>
        <rFont val="Calibri"/>
        <family val="2"/>
        <scheme val="minor"/>
      </rPr>
      <t xml:space="preserve"> in large type upon cards or heavy paper to counties - at least 25 days before every </t>
    </r>
    <r>
      <rPr>
        <b/>
        <i/>
        <u/>
        <sz val="12"/>
        <rFont val="Calibri"/>
        <family val="2"/>
        <scheme val="minor"/>
      </rPr>
      <t>State Primary</t>
    </r>
    <r>
      <rPr>
        <sz val="12"/>
        <rFont val="Calibri"/>
        <family val="2"/>
        <scheme val="minor"/>
      </rPr>
      <t xml:space="preserve"> election. </t>
    </r>
    <r>
      <rPr>
        <i/>
        <sz val="12"/>
        <rFont val="Calibri"/>
        <family val="2"/>
        <scheme val="minor"/>
      </rPr>
      <t>M.S. 204B.27, subd. 3</t>
    </r>
  </si>
  <si>
    <r>
      <t xml:space="preserve">Town with November Elections: </t>
    </r>
    <r>
      <rPr>
        <sz val="12"/>
        <rFont val="Calibri"/>
        <family val="2"/>
        <scheme val="minor"/>
      </rPr>
      <t xml:space="preserve">Last day for OSS to prepare &amp; furnish </t>
    </r>
    <r>
      <rPr>
        <i/>
        <u/>
        <sz val="12"/>
        <rFont val="Calibri"/>
        <family val="2"/>
        <scheme val="minor"/>
      </rPr>
      <t>voter instruction posters printed</t>
    </r>
    <r>
      <rPr>
        <sz val="12"/>
        <rFont val="Calibri"/>
        <family val="2"/>
        <scheme val="minor"/>
      </rPr>
      <t xml:space="preserve"> in large type upon cards or heavy paper to counties - at least 25 days before every </t>
    </r>
    <r>
      <rPr>
        <b/>
        <i/>
        <u/>
        <sz val="12"/>
        <rFont val="Calibri"/>
        <family val="2"/>
        <scheme val="minor"/>
      </rPr>
      <t>State Primary</t>
    </r>
    <r>
      <rPr>
        <sz val="12"/>
        <rFont val="Calibri"/>
        <family val="2"/>
        <scheme val="minor"/>
      </rPr>
      <t xml:space="preserve"> election. </t>
    </r>
    <r>
      <rPr>
        <i/>
        <sz val="12"/>
        <rFont val="Calibri"/>
        <family val="2"/>
        <scheme val="minor"/>
      </rPr>
      <t>M.S. 204B.27, subd. 3</t>
    </r>
  </si>
  <si>
    <r>
      <t>OSS:</t>
    </r>
    <r>
      <rPr>
        <sz val="12"/>
        <rFont val="Calibri"/>
        <family val="2"/>
        <scheme val="minor"/>
      </rPr>
      <t xml:space="preserve"> Last day to pre-register for </t>
    </r>
    <r>
      <rPr>
        <b/>
        <i/>
        <u/>
        <sz val="12"/>
        <rFont val="Calibri"/>
        <family val="2"/>
        <scheme val="minor"/>
      </rPr>
      <t>March Town</t>
    </r>
    <r>
      <rPr>
        <sz val="12"/>
        <rFont val="Calibri"/>
        <family val="2"/>
        <scheme val="minor"/>
      </rPr>
      <t xml:space="preserve"> election. Paper applications received in person or by mail have a 5 p.m. deadline. Online voter registrations received through OSS secure website have a 11:59 p.m. deadline – closes 21 days before election. </t>
    </r>
    <r>
      <rPr>
        <i/>
        <sz val="12"/>
        <rFont val="Calibri"/>
        <family val="2"/>
        <scheme val="minor"/>
      </rPr>
      <t>M.S. 201.061, subd. 1</t>
    </r>
  </si>
  <si>
    <r>
      <t>County:</t>
    </r>
    <r>
      <rPr>
        <sz val="12"/>
        <rFont val="Calibri"/>
        <family val="2"/>
        <scheme val="minor"/>
      </rPr>
      <t xml:space="preserve"> Last day to pre-register for </t>
    </r>
    <r>
      <rPr>
        <b/>
        <i/>
        <u/>
        <sz val="12"/>
        <rFont val="Calibri"/>
        <family val="2"/>
        <scheme val="minor"/>
      </rPr>
      <t>March Town</t>
    </r>
    <r>
      <rPr>
        <sz val="12"/>
        <rFont val="Calibri"/>
        <family val="2"/>
        <scheme val="minor"/>
      </rPr>
      <t xml:space="preserve"> election. Paper applications received in person or by mail have a 5 p.m. deadline. Online voter registrations received through OSS secure website have a 11:59 p.m. deadline – closes 21 days before election. </t>
    </r>
    <r>
      <rPr>
        <i/>
        <sz val="12"/>
        <rFont val="Calibri"/>
        <family val="2"/>
        <scheme val="minor"/>
      </rPr>
      <t>M.S. 201.061, subd. 1</t>
    </r>
  </si>
  <si>
    <r>
      <t>Town with March Elections:</t>
    </r>
    <r>
      <rPr>
        <sz val="12"/>
        <rFont val="Calibri"/>
        <family val="2"/>
        <scheme val="minor"/>
      </rPr>
      <t xml:space="preserve"> Last day to pre-register for </t>
    </r>
    <r>
      <rPr>
        <b/>
        <i/>
        <u/>
        <sz val="12"/>
        <rFont val="Calibri"/>
        <family val="2"/>
        <scheme val="minor"/>
      </rPr>
      <t>March Town</t>
    </r>
    <r>
      <rPr>
        <sz val="12"/>
        <rFont val="Calibri"/>
        <family val="2"/>
        <scheme val="minor"/>
      </rPr>
      <t xml:space="preserve"> election. Paper applications received in person or by mail have a 5 p.m. deadline. Online voter registrations received through OSS secure website have a 11:59 p.m. deadline – closes 21 days before election. </t>
    </r>
    <r>
      <rPr>
        <i/>
        <sz val="12"/>
        <rFont val="Calibri"/>
        <family val="2"/>
        <scheme val="minor"/>
      </rPr>
      <t>M.S. 201.061, subd. 1</t>
    </r>
  </si>
  <si>
    <r>
      <t>Jurisdiction with April Uniform Election Day Special Election:</t>
    </r>
    <r>
      <rPr>
        <sz val="12"/>
        <rFont val="Calibri"/>
        <family val="2"/>
        <scheme val="minor"/>
      </rPr>
      <t xml:space="preserve"> Last day to pre-register for </t>
    </r>
    <r>
      <rPr>
        <b/>
        <i/>
        <u/>
        <sz val="12"/>
        <rFont val="Calibri"/>
        <family val="2"/>
        <scheme val="minor"/>
      </rPr>
      <t>April Uniform Election Date</t>
    </r>
    <r>
      <rPr>
        <sz val="12"/>
        <rFont val="Calibri"/>
        <family val="2"/>
        <scheme val="minor"/>
      </rPr>
      <t xml:space="preserve"> elections.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</si>
  <si>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Jurisdiction with May Uniform Election Day Special Election:</t>
    </r>
    <r>
      <rPr>
        <sz val="12"/>
        <rFont val="Calibri"/>
        <family val="2"/>
        <scheme val="minor"/>
      </rPr>
      <t xml:space="preserve"> Last day to pre-register for </t>
    </r>
    <r>
      <rPr>
        <b/>
        <i/>
        <u/>
        <sz val="12"/>
        <rFont val="Calibri"/>
        <family val="2"/>
        <scheme val="minor"/>
      </rPr>
      <t>May Uniform Election Date</t>
    </r>
    <r>
      <rPr>
        <sz val="12"/>
        <rFont val="Calibri"/>
        <family val="2"/>
        <scheme val="minor"/>
      </rPr>
      <t xml:space="preserve"> elections.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</si>
  <si>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t>204B.28, subd. 2; 204C.10; 8200.9115</t>
  </si>
  <si>
    <r>
      <t xml:space="preserve">OSS: </t>
    </r>
    <r>
      <rPr>
        <sz val="12"/>
        <rFont val="Calibri"/>
        <family val="2"/>
        <scheme val="minor"/>
      </rPr>
      <t xml:space="preserve">Municipal clerks shall post in the clerk's office a notice stating the federal/state/county offices for which candidates must be nominated or elected, the location of each polling place &amp; the hours for voting. May include municipal offices. May be published in addition to posting. If more than one justice/judge on the ballot, the notice shall state the name of each justice/judge whose successor is to be nominated or elected - at least 15 days before any </t>
    </r>
    <r>
      <rPr>
        <b/>
        <i/>
        <u/>
        <sz val="12"/>
        <rFont val="Calibri"/>
        <family val="2"/>
        <scheme val="minor"/>
      </rPr>
      <t xml:space="preserve">State Primary </t>
    </r>
    <r>
      <rPr>
        <sz val="12"/>
        <rFont val="Calibri"/>
        <family val="2"/>
        <scheme val="minor"/>
      </rPr>
      <t xml:space="preserve">or State General election. </t>
    </r>
    <r>
      <rPr>
        <i/>
        <sz val="12"/>
        <rFont val="Calibri"/>
        <family val="2"/>
        <scheme val="minor"/>
      </rPr>
      <t>M.S. 204B.34, subds. 1 &amp; 3</t>
    </r>
  </si>
  <si>
    <t>204B.34, subds. 1 &amp; 3</t>
  </si>
  <si>
    <r>
      <t xml:space="preserve">Political Parties: </t>
    </r>
    <r>
      <rPr>
        <sz val="12"/>
        <rFont val="Calibri"/>
        <family val="2"/>
        <scheme val="minor"/>
      </rPr>
      <t xml:space="preserve">Municipal clerks shall post in the clerk's office a notice stating the federal/state/county offices for which candidates must be nominated or elected, the location of each polling place &amp; the hours for voting. May include municipal offices. May be published in addition to posting. If more than one justice/judge on the ballot, the notice shall state the name of each justice/judge whose successor is to be nominated or elected - at least 15 days before any </t>
    </r>
    <r>
      <rPr>
        <b/>
        <i/>
        <u/>
        <sz val="12"/>
        <rFont val="Calibri"/>
        <family val="2"/>
        <scheme val="minor"/>
      </rPr>
      <t xml:space="preserve">State Primary </t>
    </r>
    <r>
      <rPr>
        <sz val="12"/>
        <rFont val="Calibri"/>
        <family val="2"/>
        <scheme val="minor"/>
      </rPr>
      <t xml:space="preserve">or State General election. </t>
    </r>
    <r>
      <rPr>
        <i/>
        <sz val="12"/>
        <rFont val="Calibri"/>
        <family val="2"/>
        <scheme val="minor"/>
      </rPr>
      <t>M.S. 204B.34, subds. 1 &amp; 3</t>
    </r>
  </si>
  <si>
    <r>
      <t xml:space="preserve">Campaign Finance: </t>
    </r>
    <r>
      <rPr>
        <sz val="12"/>
        <rFont val="Calibri"/>
        <family val="2"/>
        <scheme val="minor"/>
      </rPr>
      <t xml:space="preserve">Municipal clerks shall post in the clerk's office a notice stating the federal/state/county offices for which candidates must be nominated or elected, the location of each polling place &amp; the hours for voting. May include municipal offices. May be published in addition to posting. If more than one justice/judge on the ballot, the notice shall state the name of each justice/judge whose successor is to be nominated or elected - at least 15 days before any </t>
    </r>
    <r>
      <rPr>
        <b/>
        <i/>
        <u/>
        <sz val="12"/>
        <rFont val="Calibri"/>
        <family val="2"/>
        <scheme val="minor"/>
      </rPr>
      <t xml:space="preserve">State Primary </t>
    </r>
    <r>
      <rPr>
        <sz val="12"/>
        <rFont val="Calibri"/>
        <family val="2"/>
        <scheme val="minor"/>
      </rPr>
      <t xml:space="preserve">or State General election. </t>
    </r>
    <r>
      <rPr>
        <i/>
        <sz val="12"/>
        <rFont val="Calibri"/>
        <family val="2"/>
        <scheme val="minor"/>
      </rPr>
      <t>M.S. 204B.34, subds. 1 &amp; 3</t>
    </r>
  </si>
  <si>
    <r>
      <t xml:space="preserve">County: </t>
    </r>
    <r>
      <rPr>
        <sz val="12"/>
        <rFont val="Calibri"/>
        <family val="2"/>
        <scheme val="minor"/>
      </rPr>
      <t xml:space="preserve">Municipal clerks shall post in the clerk's office a notice stating the federal/state/county offices for which candidates must be nominated or elected, the location of each polling place &amp; the hours for voting. May include municipal offices. May be published in addition to posting. If more than one justice/judge on the ballot, the notice shall state the name of each justice/judge whose successor is to be nominated or elected - at least 15 days before any </t>
    </r>
    <r>
      <rPr>
        <b/>
        <i/>
        <u/>
        <sz val="12"/>
        <rFont val="Calibri"/>
        <family val="2"/>
        <scheme val="minor"/>
      </rPr>
      <t xml:space="preserve">State Primary </t>
    </r>
    <r>
      <rPr>
        <sz val="12"/>
        <rFont val="Calibri"/>
        <family val="2"/>
        <scheme val="minor"/>
      </rPr>
      <t xml:space="preserve">or State General election. </t>
    </r>
    <r>
      <rPr>
        <i/>
        <sz val="12"/>
        <rFont val="Calibri"/>
        <family val="2"/>
        <scheme val="minor"/>
      </rPr>
      <t>M.S. 204B.34, subds. 1 &amp; 3</t>
    </r>
  </si>
  <si>
    <r>
      <t xml:space="preserve">City with a Primary: </t>
    </r>
    <r>
      <rPr>
        <sz val="12"/>
        <rFont val="Calibri"/>
        <family val="2"/>
        <scheme val="minor"/>
      </rPr>
      <t xml:space="preserve">Municipal clerks shall post in the clerk's office a notice stating the federal/state/county offices for which candidates must be nominated or elected, the location of each polling place &amp; the hours for voting. May include municipal offices. May be published in addition to posting. If more than one justice/judge on the ballot, the notice shall state the name of each justice/judge whose successor is to be nominated or elected - at least 15 days before any </t>
    </r>
    <r>
      <rPr>
        <b/>
        <i/>
        <u/>
        <sz val="12"/>
        <rFont val="Calibri"/>
        <family val="2"/>
        <scheme val="minor"/>
      </rPr>
      <t xml:space="preserve">State Primary </t>
    </r>
    <r>
      <rPr>
        <sz val="12"/>
        <rFont val="Calibri"/>
        <family val="2"/>
        <scheme val="minor"/>
      </rPr>
      <t xml:space="preserve">or State General election. </t>
    </r>
    <r>
      <rPr>
        <i/>
        <sz val="12"/>
        <rFont val="Calibri"/>
        <family val="2"/>
        <scheme val="minor"/>
      </rPr>
      <t>M.S. 204B.34, subds. 1 &amp; 3</t>
    </r>
  </si>
  <si>
    <r>
      <t xml:space="preserve">City without a Primary: </t>
    </r>
    <r>
      <rPr>
        <sz val="12"/>
        <rFont val="Calibri"/>
        <family val="2"/>
        <scheme val="minor"/>
      </rPr>
      <t xml:space="preserve">Municipal clerks shall post in the clerk's office a notice stating the federal/state/county offices for which candidates must be nominated or elected, the location of each polling place &amp; the hours for voting. May include municipal offices. May be published in addition to posting. If more than one justice/judge on the ballot, the notice shall state the name of each justice/judge whose successor is to be nominated or elected - at least 15 days before any </t>
    </r>
    <r>
      <rPr>
        <b/>
        <i/>
        <u/>
        <sz val="12"/>
        <rFont val="Calibri"/>
        <family val="2"/>
        <scheme val="minor"/>
      </rPr>
      <t xml:space="preserve">State Primary </t>
    </r>
    <r>
      <rPr>
        <sz val="12"/>
        <rFont val="Calibri"/>
        <family val="2"/>
        <scheme val="minor"/>
      </rPr>
      <t xml:space="preserve">or State General election. </t>
    </r>
    <r>
      <rPr>
        <i/>
        <sz val="12"/>
        <rFont val="Calibri"/>
        <family val="2"/>
        <scheme val="minor"/>
      </rPr>
      <t>M.S. 204B.34, subds. 1 &amp; 3</t>
    </r>
  </si>
  <si>
    <r>
      <t xml:space="preserve">Town with March Elections: </t>
    </r>
    <r>
      <rPr>
        <sz val="12"/>
        <rFont val="Calibri"/>
        <family val="2"/>
        <scheme val="minor"/>
      </rPr>
      <t xml:space="preserve">Municipal clerks shall post in the clerk's office a notice stating the federal/state/county offices for which candidates must be nominated or elected, the location of each polling place &amp; the hours for voting. May include municipal offices. May be published in addition to posting. If more than one justice/judge on the ballot, the notice shall state the name of each justice/judge whose successor is to be nominated or elected - at least 15 days before any </t>
    </r>
    <r>
      <rPr>
        <b/>
        <i/>
        <u/>
        <sz val="12"/>
        <rFont val="Calibri"/>
        <family val="2"/>
        <scheme val="minor"/>
      </rPr>
      <t xml:space="preserve">State Primary </t>
    </r>
    <r>
      <rPr>
        <sz val="12"/>
        <rFont val="Calibri"/>
        <family val="2"/>
        <scheme val="minor"/>
      </rPr>
      <t xml:space="preserve">or State General election. </t>
    </r>
    <r>
      <rPr>
        <i/>
        <sz val="12"/>
        <rFont val="Calibri"/>
        <family val="2"/>
        <scheme val="minor"/>
      </rPr>
      <t>M.S. 204B.34, subds. 1 &amp; 3</t>
    </r>
  </si>
  <si>
    <r>
      <t xml:space="preserve">Town with November Elections: </t>
    </r>
    <r>
      <rPr>
        <sz val="12"/>
        <rFont val="Calibri"/>
        <family val="2"/>
        <scheme val="minor"/>
      </rPr>
      <t xml:space="preserve">Municipal clerks shall post in the clerk's office a notice stating the federal/state/county offices for which candidates must be nominated or elected, the location of each polling place &amp; the hours for voting. May include municipal offices. May be published in addition to posting. If more than one justice/judge on the ballot, the notice shall state the name of each justice/judge whose successor is to be nominated or elected - at least 15 days before any </t>
    </r>
    <r>
      <rPr>
        <b/>
        <i/>
        <u/>
        <sz val="12"/>
        <rFont val="Calibri"/>
        <family val="2"/>
        <scheme val="minor"/>
      </rPr>
      <t xml:space="preserve">State Primary </t>
    </r>
    <r>
      <rPr>
        <sz val="12"/>
        <rFont val="Calibri"/>
        <family val="2"/>
        <scheme val="minor"/>
      </rPr>
      <t xml:space="preserve">or State General election. </t>
    </r>
    <r>
      <rPr>
        <i/>
        <sz val="12"/>
        <rFont val="Calibri"/>
        <family val="2"/>
        <scheme val="minor"/>
      </rPr>
      <t>M.S. 204B.34, subds. 1 &amp; 3</t>
    </r>
  </si>
  <si>
    <t>126C.17, subd. 9(e)</t>
  </si>
  <si>
    <r>
      <t xml:space="preserve">Jurisdiction with February Uniform Election Day Special Election: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February Uniform Election Date</t>
    </r>
    <r>
      <rPr>
        <sz val="12"/>
        <rFont val="Calibri"/>
        <family val="2"/>
        <scheme val="minor"/>
      </rPr>
      <t xml:space="preserve"> referendum vote. Mailed to "taxpayers" (list is often obtained through county GIS or tax office) - at least 15 days but no more than 30 days before the day of the referendum election. </t>
    </r>
    <r>
      <rPr>
        <i/>
        <sz val="12"/>
        <rFont val="Calibri"/>
        <family val="2"/>
        <scheme val="minor"/>
      </rPr>
      <t>M.S. 126C.17, subd. 9(b)</t>
    </r>
  </si>
  <si>
    <t>126C.17, subd. 9(b)</t>
  </si>
  <si>
    <r>
      <t xml:space="preserve">Jurisdiction with February Uniform Election Day Special Election: </t>
    </r>
    <r>
      <rPr>
        <sz val="12"/>
        <rFont val="Calibri"/>
        <family val="2"/>
        <scheme val="minor"/>
      </rPr>
      <t xml:space="preserve">School district with referendum votes on </t>
    </r>
    <r>
      <rPr>
        <b/>
        <i/>
        <u/>
        <sz val="12"/>
        <rFont val="Calibri"/>
        <family val="2"/>
        <scheme val="minor"/>
      </rPr>
      <t>February Uniform Election Date</t>
    </r>
    <r>
      <rPr>
        <sz val="12"/>
        <rFont val="Calibri"/>
        <family val="2"/>
        <scheme val="minor"/>
      </rPr>
      <t xml:space="preserve">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</si>
  <si>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Jurisdiction with April Uniform Election Day Special Election: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April Uniform Election Date</t>
    </r>
    <r>
      <rPr>
        <sz val="12"/>
        <rFont val="Calibri"/>
        <family val="2"/>
        <scheme val="minor"/>
      </rPr>
      <t xml:space="preserve">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</si>
  <si>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Jurisdiction with May Uniform Election Day Special Election: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May Uniform Election Date</t>
    </r>
    <r>
      <rPr>
        <sz val="12"/>
        <rFont val="Calibri"/>
        <family val="2"/>
        <scheme val="minor"/>
      </rPr>
      <t xml:space="preserve">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</si>
  <si>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OSS: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State Primary</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</si>
  <si>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County: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State Primary</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</si>
  <si>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School District with a Primary: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State Primary</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</si>
  <si>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School District without a Primary: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State Primary</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</si>
  <si>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OSS: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State General</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</si>
  <si>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County: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State General</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</si>
  <si>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School District with a Primary: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State General</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</si>
  <si>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School District without a Primary: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State General</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</si>
  <si>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Jurisdiction with February Uniform Election Day Special Election: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February Uniform Election Date</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</si>
  <si>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Jurisdiction with April Uniform Election Day Special Election: </t>
    </r>
    <r>
      <rPr>
        <sz val="12"/>
        <rFont val="Calibri"/>
        <family val="2"/>
        <scheme val="minor"/>
      </rPr>
      <t xml:space="preserve">Time period for school districts to send M.S. 126C.17, subd. 9(b) required </t>
    </r>
    <r>
      <rPr>
        <i/>
        <sz val="12"/>
        <rFont val="Calibri"/>
        <family val="2"/>
        <scheme val="minor"/>
      </rPr>
      <t>taxpayer</t>
    </r>
    <r>
      <rPr>
        <sz val="12"/>
        <rFont val="Calibri"/>
        <family val="2"/>
        <scheme val="minor"/>
      </rPr>
      <t xml:space="preserve"> notices of </t>
    </r>
    <r>
      <rPr>
        <b/>
        <i/>
        <u/>
        <sz val="12"/>
        <rFont val="Calibri"/>
        <family val="2"/>
        <scheme val="minor"/>
      </rPr>
      <t>April Uniform Election Date</t>
    </r>
    <r>
      <rPr>
        <sz val="12"/>
        <rFont val="Calibri"/>
        <family val="2"/>
        <scheme val="minor"/>
      </rPr>
      <t xml:space="preserve"> elections referendum vote. Mailed to "taxpayers" (list is often obtained through county GIS or tax office) - at least 15 days but no more than 30 days before the day of the referendum election. </t>
    </r>
    <r>
      <rPr>
        <i/>
        <sz val="12"/>
        <rFont val="Calibri"/>
        <family val="2"/>
        <scheme val="minor"/>
      </rPr>
      <t>M.S. 126C.17, subd. 9(b)</t>
    </r>
  </si>
  <si>
    <r>
      <t xml:space="preserve">Jurisdiction with April Uniform Election Day Special Election: </t>
    </r>
    <r>
      <rPr>
        <sz val="12"/>
        <rFont val="Calibri"/>
        <family val="2"/>
        <scheme val="minor"/>
      </rPr>
      <t xml:space="preserve">School district with referendum votes on </t>
    </r>
    <r>
      <rPr>
        <b/>
        <i/>
        <u/>
        <sz val="12"/>
        <rFont val="Calibri"/>
        <family val="2"/>
        <scheme val="minor"/>
      </rPr>
      <t>April Uniform Election Date</t>
    </r>
    <r>
      <rPr>
        <sz val="12"/>
        <rFont val="Calibri"/>
        <family val="2"/>
        <scheme val="minor"/>
      </rPr>
      <t xml:space="preserve">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</si>
  <si>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Jurisdiction with May Uniform Election Day Special Election: </t>
    </r>
    <r>
      <rPr>
        <sz val="12"/>
        <rFont val="Calibri"/>
        <family val="2"/>
        <scheme val="minor"/>
      </rPr>
      <t xml:space="preserve">School district with referendum votes on </t>
    </r>
    <r>
      <rPr>
        <b/>
        <i/>
        <u/>
        <sz val="12"/>
        <rFont val="Calibri"/>
        <family val="2"/>
        <scheme val="minor"/>
      </rPr>
      <t>May Uniform Election Date</t>
    </r>
    <r>
      <rPr>
        <sz val="12"/>
        <rFont val="Calibri"/>
        <family val="2"/>
        <scheme val="minor"/>
      </rPr>
      <t xml:space="preserve">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</si>
  <si>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OSS: </t>
    </r>
    <r>
      <rPr>
        <sz val="12"/>
        <rFont val="Calibri"/>
        <family val="2"/>
        <scheme val="minor"/>
      </rPr>
      <t xml:space="preserve">School district with referendum votes on </t>
    </r>
    <r>
      <rPr>
        <b/>
        <i/>
        <u/>
        <sz val="12"/>
        <rFont val="Calibri"/>
        <family val="2"/>
        <scheme val="minor"/>
      </rPr>
      <t>State Primary</t>
    </r>
    <r>
      <rPr>
        <sz val="12"/>
        <rFont val="Calibri"/>
        <family val="2"/>
        <scheme val="minor"/>
      </rPr>
      <t xml:space="preserve"> ballots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</si>
  <si>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County: </t>
    </r>
    <r>
      <rPr>
        <sz val="12"/>
        <rFont val="Calibri"/>
        <family val="2"/>
        <scheme val="minor"/>
      </rPr>
      <t xml:space="preserve">School district with referendum votes on </t>
    </r>
    <r>
      <rPr>
        <b/>
        <i/>
        <u/>
        <sz val="12"/>
        <rFont val="Calibri"/>
        <family val="2"/>
        <scheme val="minor"/>
      </rPr>
      <t>State Primary</t>
    </r>
    <r>
      <rPr>
        <sz val="12"/>
        <rFont val="Calibri"/>
        <family val="2"/>
        <scheme val="minor"/>
      </rPr>
      <t xml:space="preserve"> ballots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</si>
  <si>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School District with a Primary: </t>
    </r>
    <r>
      <rPr>
        <sz val="12"/>
        <rFont val="Calibri"/>
        <family val="2"/>
        <scheme val="minor"/>
      </rPr>
      <t xml:space="preserve">School district with referendum votes on </t>
    </r>
    <r>
      <rPr>
        <b/>
        <i/>
        <u/>
        <sz val="12"/>
        <rFont val="Calibri"/>
        <family val="2"/>
        <scheme val="minor"/>
      </rPr>
      <t>State Primary</t>
    </r>
    <r>
      <rPr>
        <sz val="12"/>
        <rFont val="Calibri"/>
        <family val="2"/>
        <scheme val="minor"/>
      </rPr>
      <t xml:space="preserve"> ballots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</si>
  <si>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School District without a Primary: </t>
    </r>
    <r>
      <rPr>
        <sz val="12"/>
        <rFont val="Calibri"/>
        <family val="2"/>
        <scheme val="minor"/>
      </rPr>
      <t xml:space="preserve">School district with referendum votes on </t>
    </r>
    <r>
      <rPr>
        <b/>
        <i/>
        <u/>
        <sz val="12"/>
        <rFont val="Calibri"/>
        <family val="2"/>
        <scheme val="minor"/>
      </rPr>
      <t>State Primary</t>
    </r>
    <r>
      <rPr>
        <sz val="12"/>
        <rFont val="Calibri"/>
        <family val="2"/>
        <scheme val="minor"/>
      </rPr>
      <t xml:space="preserve"> ballots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</si>
  <si>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OSS: </t>
    </r>
    <r>
      <rPr>
        <sz val="12"/>
        <rFont val="Calibri"/>
        <family val="2"/>
        <scheme val="minor"/>
      </rPr>
      <t xml:space="preserve">School district with referendum votes on </t>
    </r>
    <r>
      <rPr>
        <b/>
        <i/>
        <u/>
        <sz val="12"/>
        <rFont val="Calibri"/>
        <family val="2"/>
        <scheme val="minor"/>
      </rPr>
      <t>State General</t>
    </r>
    <r>
      <rPr>
        <sz val="12"/>
        <rFont val="Calibri"/>
        <family val="2"/>
        <scheme val="minor"/>
      </rPr>
      <t xml:space="preserve"> ballots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</si>
  <si>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County: </t>
    </r>
    <r>
      <rPr>
        <sz val="12"/>
        <rFont val="Calibri"/>
        <family val="2"/>
        <scheme val="minor"/>
      </rPr>
      <t xml:space="preserve">School district with referendum votes on </t>
    </r>
    <r>
      <rPr>
        <b/>
        <i/>
        <u/>
        <sz val="12"/>
        <rFont val="Calibri"/>
        <family val="2"/>
        <scheme val="minor"/>
      </rPr>
      <t>State General</t>
    </r>
    <r>
      <rPr>
        <sz val="12"/>
        <rFont val="Calibri"/>
        <family val="2"/>
        <scheme val="minor"/>
      </rPr>
      <t xml:space="preserve"> ballots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</si>
  <si>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School District with a Primary: </t>
    </r>
    <r>
      <rPr>
        <sz val="12"/>
        <rFont val="Calibri"/>
        <family val="2"/>
        <scheme val="minor"/>
      </rPr>
      <t xml:space="preserve">School district with referendum votes on </t>
    </r>
    <r>
      <rPr>
        <b/>
        <i/>
        <u/>
        <sz val="12"/>
        <rFont val="Calibri"/>
        <family val="2"/>
        <scheme val="minor"/>
      </rPr>
      <t>State General</t>
    </r>
    <r>
      <rPr>
        <sz val="12"/>
        <rFont val="Calibri"/>
        <family val="2"/>
        <scheme val="minor"/>
      </rPr>
      <t xml:space="preserve"> ballots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</si>
  <si>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School District without a Primary: </t>
    </r>
    <r>
      <rPr>
        <sz val="12"/>
        <rFont val="Calibri"/>
        <family val="2"/>
        <scheme val="minor"/>
      </rPr>
      <t xml:space="preserve">School district with referendum votes on </t>
    </r>
    <r>
      <rPr>
        <b/>
        <i/>
        <u/>
        <sz val="12"/>
        <rFont val="Calibri"/>
        <family val="2"/>
        <scheme val="minor"/>
      </rPr>
      <t>State General</t>
    </r>
    <r>
      <rPr>
        <sz val="12"/>
        <rFont val="Calibri"/>
        <family val="2"/>
        <scheme val="minor"/>
      </rPr>
      <t xml:space="preserve"> ballots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</si>
  <si>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r>
      <t xml:space="preserve">Jurisdiction with February Uniform Election Day Special Elections: </t>
    </r>
    <r>
      <rPr>
        <sz val="12"/>
        <rFont val="Calibri"/>
        <family val="2"/>
        <scheme val="minor"/>
      </rPr>
      <t xml:space="preserve">School district with referendum votes on </t>
    </r>
    <r>
      <rPr>
        <b/>
        <i/>
        <u/>
        <sz val="12"/>
        <rFont val="Calibri"/>
        <family val="2"/>
        <scheme val="minor"/>
      </rPr>
      <t>February Uniform Election Date</t>
    </r>
    <r>
      <rPr>
        <sz val="12"/>
        <rFont val="Calibri"/>
        <family val="2"/>
        <scheme val="minor"/>
      </rPr>
      <t xml:space="preserve"> ballots submit a copy of the M.S. 126C.17, subd. 9(b) required taxpayer notice to Commissioner of Education &amp; counties that fall within school district's boundaries. </t>
    </r>
    <r>
      <rPr>
        <i/>
        <sz val="10"/>
        <rFont val="Calibri"/>
        <family val="2"/>
        <scheme val="minor"/>
      </rPr>
      <t>[School district required to notify Commissioner of Education of results within 15 days after certification of results (canvass board)]</t>
    </r>
    <r>
      <rPr>
        <sz val="12"/>
        <rFont val="Calibri"/>
        <family val="2"/>
        <scheme val="minor"/>
      </rPr>
      <t xml:space="preserve"> - at least 15 days before the day of the referendum election. </t>
    </r>
    <r>
      <rPr>
        <i/>
        <sz val="12"/>
        <rFont val="Calibri"/>
        <family val="2"/>
        <scheme val="minor"/>
      </rPr>
      <t>M.S. 126C.17, subd. 9(e)</t>
    </r>
  </si>
  <si>
    <t>204B.27, subd. 1</t>
  </si>
  <si>
    <r>
      <t xml:space="preserve">OSS: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Primary</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</si>
  <si>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County: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Primary</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</si>
  <si>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City with a Primary: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Primary</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</si>
  <si>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City without a Primary: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Primary</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</si>
  <si>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Town with March Elections: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Primary</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</si>
  <si>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Town with November Elections: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Primary</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</si>
  <si>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School District with a Primary: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Primary</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</si>
  <si>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School District without a Primary: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Primary</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</si>
  <si>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OSS: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General</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</si>
  <si>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County: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General</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</si>
  <si>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City with a Primary: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General</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</si>
  <si>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City without a Primary: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General</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</si>
  <si>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Town with March Elections: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General</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</si>
  <si>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Town with November Elections: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General</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</si>
  <si>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School District with a Primary: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General</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</si>
  <si>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School District without a Primary: </t>
    </r>
    <r>
      <rPr>
        <sz val="12"/>
        <rFont val="Calibri"/>
        <family val="2"/>
        <scheme val="minor"/>
      </rPr>
      <t xml:space="preserve">Last day for OSS to transmit to counties examples of any blank forms (including summary statements) to be used at the </t>
    </r>
    <r>
      <rPr>
        <b/>
        <i/>
        <u/>
        <sz val="12"/>
        <rFont val="Calibri"/>
        <family val="2"/>
        <scheme val="minor"/>
      </rPr>
      <t>State General</t>
    </r>
    <r>
      <rPr>
        <sz val="12"/>
        <rFont val="Calibri"/>
        <family val="2"/>
        <scheme val="minor"/>
      </rPr>
      <t xml:space="preserve"> elections. Forms the OSS deems necessary for the conduct of the election - at least 14 days before every state election. </t>
    </r>
    <r>
      <rPr>
        <i/>
        <sz val="12"/>
        <rFont val="Calibri"/>
        <family val="2"/>
        <scheme val="minor"/>
      </rPr>
      <t>M.S. 204B.27, subd. 1</t>
    </r>
  </si>
  <si>
    <r>
      <t xml:space="preserve">OSS: </t>
    </r>
    <r>
      <rPr>
        <sz val="12"/>
        <rFont val="Calibri"/>
        <family val="2"/>
        <scheme val="minor"/>
      </rPr>
      <t xml:space="preserve">OSS shall notify each political party, the commissioner of revenue &amp; the CF&amp;PDB each year &amp; following certification of the results of each general election of the political parties that qualify for inclusion on the income tax form &amp; property tax refund return - by July 1. </t>
    </r>
    <r>
      <rPr>
        <i/>
        <sz val="12"/>
        <rFont val="Calibri"/>
        <family val="2"/>
        <scheme val="minor"/>
      </rPr>
      <t>M.S. 10A.31, subd. 3a(d)</t>
    </r>
  </si>
  <si>
    <r>
      <t xml:space="preserve">Campaign Finance: </t>
    </r>
    <r>
      <rPr>
        <sz val="12"/>
        <rFont val="Calibri"/>
        <family val="2"/>
        <scheme val="minor"/>
      </rPr>
      <t xml:space="preserve">OSS shall notify each political party, the commissioner of revenue &amp; the CF&amp;PDB each year &amp; following certification of the results of each general election of the political parties that qualify for inclusion on the income tax form &amp; property tax refund return - by July 1. </t>
    </r>
    <r>
      <rPr>
        <i/>
        <sz val="12"/>
        <rFont val="Calibri"/>
        <family val="2"/>
        <scheme val="minor"/>
      </rPr>
      <t>M.S. 10A.31, subd. 3a(d)</t>
    </r>
  </si>
  <si>
    <r>
      <t xml:space="preserve">Political Parties: </t>
    </r>
    <r>
      <rPr>
        <sz val="12"/>
        <rFont val="Calibri"/>
        <family val="2"/>
        <scheme val="minor"/>
      </rPr>
      <t xml:space="preserve">OSS shall notify each political party, the commissioner of revenue &amp; the CF&amp;PDB each year &amp; following certification of the results of each general election of the political parties that qualify for inclusion on the income tax form &amp; property tax refund return - by July 1. </t>
    </r>
    <r>
      <rPr>
        <i/>
        <sz val="12"/>
        <rFont val="Calibri"/>
        <family val="2"/>
        <scheme val="minor"/>
      </rPr>
      <t>M.S. 10A.31, subd. 3a(d)</t>
    </r>
  </si>
  <si>
    <r>
      <t xml:space="preserve">County: </t>
    </r>
    <r>
      <rPr>
        <sz val="12"/>
        <rFont val="Calibri"/>
        <family val="2"/>
        <scheme val="minor"/>
      </rPr>
      <t xml:space="preserve">OSS shall notify each political party, the commissioner of revenue &amp; the CF&amp;PDB each year &amp; following certification of the results of each general election of the political parties that qualify for inclusion on the income tax form &amp; property tax refund return - by July 1. </t>
    </r>
    <r>
      <rPr>
        <i/>
        <sz val="12"/>
        <rFont val="Calibri"/>
        <family val="2"/>
        <scheme val="minor"/>
      </rPr>
      <t>M.S. 10A.31, subd. 3a(d)</t>
    </r>
  </si>
  <si>
    <r>
      <t xml:space="preserve">OSS: </t>
    </r>
    <r>
      <rPr>
        <sz val="12"/>
        <rFont val="Calibri"/>
        <family val="2"/>
        <scheme val="minor"/>
      </rPr>
      <t xml:space="preserve">OSS provides </t>
    </r>
    <r>
      <rPr>
        <b/>
        <i/>
        <u/>
        <sz val="12"/>
        <rFont val="Calibri"/>
        <family val="2"/>
        <scheme val="minor"/>
      </rPr>
      <t>State Primary</t>
    </r>
    <r>
      <rPr>
        <sz val="12"/>
        <rFont val="Calibri"/>
        <family val="2"/>
        <scheme val="minor"/>
      </rPr>
      <t xml:space="preserve"> county abstracts "form" to auditors electronically via ERS - must be available at least 1 week prior to election. </t>
    </r>
    <r>
      <rPr>
        <i/>
        <sz val="12"/>
        <rFont val="Calibri"/>
        <family val="2"/>
        <scheme val="minor"/>
      </rPr>
      <t>M.S. 204B.27, subd. 1</t>
    </r>
  </si>
  <si>
    <r>
      <t xml:space="preserve">County: </t>
    </r>
    <r>
      <rPr>
        <sz val="12"/>
        <rFont val="Calibri"/>
        <family val="2"/>
        <scheme val="minor"/>
      </rPr>
      <t xml:space="preserve">OSS provides </t>
    </r>
    <r>
      <rPr>
        <b/>
        <i/>
        <u/>
        <sz val="12"/>
        <rFont val="Calibri"/>
        <family val="2"/>
        <scheme val="minor"/>
      </rPr>
      <t>State Primary</t>
    </r>
    <r>
      <rPr>
        <sz val="12"/>
        <rFont val="Calibri"/>
        <family val="2"/>
        <scheme val="minor"/>
      </rPr>
      <t xml:space="preserve"> county abstracts "form" to auditors electronically via ERS - must be available at least 1 week prior to election. </t>
    </r>
    <r>
      <rPr>
        <i/>
        <sz val="12"/>
        <rFont val="Calibri"/>
        <family val="2"/>
        <scheme val="minor"/>
      </rPr>
      <t>M.S. 204B.27, subd. 1</t>
    </r>
  </si>
  <si>
    <r>
      <t xml:space="preserve">City with a Primary: </t>
    </r>
    <r>
      <rPr>
        <sz val="12"/>
        <rFont val="Calibri"/>
        <family val="2"/>
        <scheme val="minor"/>
      </rPr>
      <t xml:space="preserve">OSS provides </t>
    </r>
    <r>
      <rPr>
        <b/>
        <i/>
        <u/>
        <sz val="12"/>
        <rFont val="Calibri"/>
        <family val="2"/>
        <scheme val="minor"/>
      </rPr>
      <t>State Primary</t>
    </r>
    <r>
      <rPr>
        <sz val="12"/>
        <rFont val="Calibri"/>
        <family val="2"/>
        <scheme val="minor"/>
      </rPr>
      <t xml:space="preserve"> county abstracts "form" to auditors electronically via ERS - must be available at least 1 week prior to election. </t>
    </r>
    <r>
      <rPr>
        <i/>
        <sz val="12"/>
        <rFont val="Calibri"/>
        <family val="2"/>
        <scheme val="minor"/>
      </rPr>
      <t>M.S. 204B.27, subd. 1</t>
    </r>
  </si>
  <si>
    <r>
      <t xml:space="preserve">City without a Primary: </t>
    </r>
    <r>
      <rPr>
        <sz val="12"/>
        <rFont val="Calibri"/>
        <family val="2"/>
        <scheme val="minor"/>
      </rPr>
      <t xml:space="preserve">OSS provides </t>
    </r>
    <r>
      <rPr>
        <b/>
        <i/>
        <u/>
        <sz val="12"/>
        <rFont val="Calibri"/>
        <family val="2"/>
        <scheme val="minor"/>
      </rPr>
      <t>State Primary</t>
    </r>
    <r>
      <rPr>
        <sz val="12"/>
        <rFont val="Calibri"/>
        <family val="2"/>
        <scheme val="minor"/>
      </rPr>
      <t xml:space="preserve"> county abstracts "form" to auditors electronically via ERS - must be available at least 1 week prior to election. </t>
    </r>
    <r>
      <rPr>
        <i/>
        <sz val="12"/>
        <rFont val="Calibri"/>
        <family val="2"/>
        <scheme val="minor"/>
      </rPr>
      <t>M.S. 204B.27, subd. 1</t>
    </r>
  </si>
  <si>
    <r>
      <t xml:space="preserve">Town with March Elections: </t>
    </r>
    <r>
      <rPr>
        <sz val="12"/>
        <rFont val="Calibri"/>
        <family val="2"/>
        <scheme val="minor"/>
      </rPr>
      <t xml:space="preserve">OSS provides </t>
    </r>
    <r>
      <rPr>
        <b/>
        <i/>
        <u/>
        <sz val="12"/>
        <rFont val="Calibri"/>
        <family val="2"/>
        <scheme val="minor"/>
      </rPr>
      <t>State Primary</t>
    </r>
    <r>
      <rPr>
        <sz val="12"/>
        <rFont val="Calibri"/>
        <family val="2"/>
        <scheme val="minor"/>
      </rPr>
      <t xml:space="preserve"> county abstracts "form" to auditors electronically via ERS - must be available at least 1 week prior to election. </t>
    </r>
    <r>
      <rPr>
        <i/>
        <sz val="12"/>
        <rFont val="Calibri"/>
        <family val="2"/>
        <scheme val="minor"/>
      </rPr>
      <t>M.S. 204B.27, subd. 1</t>
    </r>
  </si>
  <si>
    <r>
      <t xml:space="preserve">Town with November Elections: </t>
    </r>
    <r>
      <rPr>
        <sz val="12"/>
        <rFont val="Calibri"/>
        <family val="2"/>
        <scheme val="minor"/>
      </rPr>
      <t xml:space="preserve">OSS provides </t>
    </r>
    <r>
      <rPr>
        <b/>
        <i/>
        <u/>
        <sz val="12"/>
        <rFont val="Calibri"/>
        <family val="2"/>
        <scheme val="minor"/>
      </rPr>
      <t>State Primary</t>
    </r>
    <r>
      <rPr>
        <sz val="12"/>
        <rFont val="Calibri"/>
        <family val="2"/>
        <scheme val="minor"/>
      </rPr>
      <t xml:space="preserve"> county abstracts "form" to auditors electronically via ERS - must be available at least 1 week prior to election. </t>
    </r>
    <r>
      <rPr>
        <i/>
        <sz val="12"/>
        <rFont val="Calibri"/>
        <family val="2"/>
        <scheme val="minor"/>
      </rPr>
      <t>M.S. 204B.27, subd. 1</t>
    </r>
  </si>
  <si>
    <r>
      <t xml:space="preserve">School District with a Primary: </t>
    </r>
    <r>
      <rPr>
        <sz val="12"/>
        <rFont val="Calibri"/>
        <family val="2"/>
        <scheme val="minor"/>
      </rPr>
      <t xml:space="preserve">OSS provides </t>
    </r>
    <r>
      <rPr>
        <b/>
        <i/>
        <u/>
        <sz val="12"/>
        <rFont val="Calibri"/>
        <family val="2"/>
        <scheme val="minor"/>
      </rPr>
      <t>State Primary</t>
    </r>
    <r>
      <rPr>
        <sz val="12"/>
        <rFont val="Calibri"/>
        <family val="2"/>
        <scheme val="minor"/>
      </rPr>
      <t xml:space="preserve"> county abstracts "form" to auditors electronically via ERS - must be available at least 1 week prior to election. </t>
    </r>
    <r>
      <rPr>
        <i/>
        <sz val="12"/>
        <rFont val="Calibri"/>
        <family val="2"/>
        <scheme val="minor"/>
      </rPr>
      <t>M.S. 204B.27, subd. 1</t>
    </r>
  </si>
  <si>
    <r>
      <t xml:space="preserve">School District without a Primary: </t>
    </r>
    <r>
      <rPr>
        <sz val="12"/>
        <rFont val="Calibri"/>
        <family val="2"/>
        <scheme val="minor"/>
      </rPr>
      <t xml:space="preserve">OSS provides </t>
    </r>
    <r>
      <rPr>
        <b/>
        <i/>
        <u/>
        <sz val="12"/>
        <rFont val="Calibri"/>
        <family val="2"/>
        <scheme val="minor"/>
      </rPr>
      <t>State Primary</t>
    </r>
    <r>
      <rPr>
        <sz val="12"/>
        <rFont val="Calibri"/>
        <family val="2"/>
        <scheme val="minor"/>
      </rPr>
      <t xml:space="preserve"> county abstracts "form" to auditors electronically via ERS - must be available at least 1 week prior to election. </t>
    </r>
    <r>
      <rPr>
        <i/>
        <sz val="12"/>
        <rFont val="Calibri"/>
        <family val="2"/>
        <scheme val="minor"/>
      </rPr>
      <t>M.S. 204B.27, subd. 1</t>
    </r>
  </si>
  <si>
    <r>
      <t xml:space="preserve">OSS: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</si>
  <si>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r>
      <t xml:space="preserve">Political Parties: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</si>
  <si>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r>
      <t xml:space="preserve">County: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</si>
  <si>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r>
      <t xml:space="preserve">Campaign Finance: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</si>
  <si>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r>
      <t xml:space="preserve">City with a Primary: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</si>
  <si>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r>
      <t xml:space="preserve">City without a Primary: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</si>
  <si>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r>
      <t xml:space="preserve">Town with March Elections: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</si>
  <si>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r>
      <t xml:space="preserve">Town with November Elections: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</si>
  <si>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r>
      <t xml:space="preserve">School District with a Primary: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</si>
  <si>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r>
      <t xml:space="preserve">School District without a Primary: </t>
    </r>
    <r>
      <rPr>
        <sz val="12"/>
        <rFont val="Calibri"/>
        <family val="2"/>
        <scheme val="minor"/>
      </rPr>
      <t xml:space="preserve">Last day for county to </t>
    </r>
    <r>
      <rPr>
        <i/>
        <sz val="12"/>
        <rFont val="Calibri"/>
        <family val="2"/>
        <scheme val="minor"/>
      </rPr>
      <t>publish</t>
    </r>
    <r>
      <rPr>
        <sz val="12"/>
        <rFont val="Calibri"/>
        <family val="2"/>
        <scheme val="minor"/>
      </rPr>
      <t xml:space="preserve"> precinct </t>
    </r>
    <r>
      <rPr>
        <b/>
        <i/>
        <u/>
        <sz val="12"/>
        <rFont val="Calibri"/>
        <family val="2"/>
        <scheme val="minor"/>
      </rPr>
      <t>State Primary</t>
    </r>
    <r>
      <rPr>
        <sz val="12"/>
        <rFont val="Calibri"/>
        <family val="2"/>
        <scheme val="minor"/>
      </rPr>
      <t xml:space="preserve"> </t>
    </r>
    <r>
      <rPr>
        <i/>
        <sz val="12"/>
        <rFont val="Calibri"/>
        <family val="2"/>
        <scheme val="minor"/>
      </rPr>
      <t>sample</t>
    </r>
    <r>
      <rPr>
        <sz val="12"/>
        <rFont val="Calibri"/>
        <family val="2"/>
        <scheme val="minor"/>
      </rPr>
      <t xml:space="preserve"> ballots. Counties post sample ballot in a conspicuous place in county office - at least 1 week before the State Primary. </t>
    </r>
    <r>
      <rPr>
        <i/>
        <sz val="12"/>
        <rFont val="Calibri"/>
        <family val="2"/>
        <scheme val="minor"/>
      </rPr>
      <t>M.S. 204D.09, subd. 2</t>
    </r>
  </si>
  <si>
    <t>203B.121,  subds. 2(b)(6), 3(a) &amp; 4; 204B.45, subd. 2; 204B.46; 8210.2450, subp. 6</t>
  </si>
  <si>
    <t>203B.121, subd. 2(c)(3); 204B.45, subd. 2; 204B.46</t>
  </si>
  <si>
    <r>
      <t xml:space="preserve">OSS: </t>
    </r>
    <r>
      <rPr>
        <sz val="12"/>
        <rFont val="Calibri"/>
        <family val="2"/>
        <scheme val="minor"/>
      </rPr>
      <t xml:space="preserve">Last day for school district to post </t>
    </r>
    <r>
      <rPr>
        <i/>
        <u/>
        <sz val="12"/>
        <rFont val="Calibri"/>
        <family val="2"/>
        <scheme val="minor"/>
      </rPr>
      <t xml:space="preserve">Sample Ballot </t>
    </r>
    <r>
      <rPr>
        <sz val="12"/>
        <rFont val="Calibri"/>
        <family val="2"/>
        <scheme val="minor"/>
      </rPr>
      <t xml:space="preserve">for </t>
    </r>
    <r>
      <rPr>
        <b/>
        <i/>
        <u/>
        <sz val="12"/>
        <rFont val="Calibri"/>
        <family val="2"/>
        <scheme val="minor"/>
      </rPr>
      <t>State Primary</t>
    </r>
    <r>
      <rPr>
        <sz val="12"/>
        <rFont val="Calibri"/>
        <family val="2"/>
        <scheme val="minor"/>
      </rPr>
      <t xml:space="preserve"> elections in administrative offices for public inspection - at least 4 days before election. </t>
    </r>
    <r>
      <rPr>
        <i/>
        <sz val="12"/>
        <rFont val="Calibri"/>
        <family val="2"/>
        <scheme val="minor"/>
      </rPr>
      <t>M.S. 205A.07, subd. 2</t>
    </r>
  </si>
  <si>
    <r>
      <t xml:space="preserve">County: </t>
    </r>
    <r>
      <rPr>
        <sz val="12"/>
        <rFont val="Calibri"/>
        <family val="2"/>
        <scheme val="minor"/>
      </rPr>
      <t xml:space="preserve">Last day for school district to post </t>
    </r>
    <r>
      <rPr>
        <i/>
        <u/>
        <sz val="12"/>
        <rFont val="Calibri"/>
        <family val="2"/>
        <scheme val="minor"/>
      </rPr>
      <t xml:space="preserve">Sample Ballot </t>
    </r>
    <r>
      <rPr>
        <sz val="12"/>
        <rFont val="Calibri"/>
        <family val="2"/>
        <scheme val="minor"/>
      </rPr>
      <t xml:space="preserve">for </t>
    </r>
    <r>
      <rPr>
        <b/>
        <i/>
        <u/>
        <sz val="12"/>
        <rFont val="Calibri"/>
        <family val="2"/>
        <scheme val="minor"/>
      </rPr>
      <t>State Primary</t>
    </r>
    <r>
      <rPr>
        <sz val="12"/>
        <rFont val="Calibri"/>
        <family val="2"/>
        <scheme val="minor"/>
      </rPr>
      <t xml:space="preserve"> elections in administrative offices for public inspection - at least 4 days before election. </t>
    </r>
    <r>
      <rPr>
        <i/>
        <sz val="12"/>
        <rFont val="Calibri"/>
        <family val="2"/>
        <scheme val="minor"/>
      </rPr>
      <t>M.S. 205A.07, subd. 2</t>
    </r>
  </si>
  <si>
    <r>
      <t xml:space="preserve">School District with a Primary: </t>
    </r>
    <r>
      <rPr>
        <sz val="12"/>
        <rFont val="Calibri"/>
        <family val="2"/>
        <scheme val="minor"/>
      </rPr>
      <t xml:space="preserve">Last day for school district to post </t>
    </r>
    <r>
      <rPr>
        <i/>
        <u/>
        <sz val="12"/>
        <rFont val="Calibri"/>
        <family val="2"/>
        <scheme val="minor"/>
      </rPr>
      <t xml:space="preserve">Sample Ballot </t>
    </r>
    <r>
      <rPr>
        <sz val="12"/>
        <rFont val="Calibri"/>
        <family val="2"/>
        <scheme val="minor"/>
      </rPr>
      <t xml:space="preserve">for </t>
    </r>
    <r>
      <rPr>
        <b/>
        <i/>
        <u/>
        <sz val="12"/>
        <rFont val="Calibri"/>
        <family val="2"/>
        <scheme val="minor"/>
      </rPr>
      <t>State Primary</t>
    </r>
    <r>
      <rPr>
        <sz val="12"/>
        <rFont val="Calibri"/>
        <family val="2"/>
        <scheme val="minor"/>
      </rPr>
      <t xml:space="preserve"> elections in administrative offices for public inspection - at least 4 days before election. </t>
    </r>
    <r>
      <rPr>
        <i/>
        <sz val="12"/>
        <rFont val="Calibri"/>
        <family val="2"/>
        <scheme val="minor"/>
      </rPr>
      <t>M.S. 205A.07, subd. 2</t>
    </r>
  </si>
  <si>
    <r>
      <t xml:space="preserve">School District without a Primary: </t>
    </r>
    <r>
      <rPr>
        <sz val="12"/>
        <rFont val="Calibri"/>
        <family val="2"/>
        <scheme val="minor"/>
      </rPr>
      <t xml:space="preserve">Last day for school district to post </t>
    </r>
    <r>
      <rPr>
        <i/>
        <u/>
        <sz val="12"/>
        <rFont val="Calibri"/>
        <family val="2"/>
        <scheme val="minor"/>
      </rPr>
      <t xml:space="preserve">Sample Ballot </t>
    </r>
    <r>
      <rPr>
        <sz val="12"/>
        <rFont val="Calibri"/>
        <family val="2"/>
        <scheme val="minor"/>
      </rPr>
      <t xml:space="preserve">for </t>
    </r>
    <r>
      <rPr>
        <b/>
        <i/>
        <u/>
        <sz val="12"/>
        <rFont val="Calibri"/>
        <family val="2"/>
        <scheme val="minor"/>
      </rPr>
      <t>State Primary</t>
    </r>
    <r>
      <rPr>
        <sz val="12"/>
        <rFont val="Calibri"/>
        <family val="2"/>
        <scheme val="minor"/>
      </rPr>
      <t xml:space="preserve"> elections in administrative offices for public inspection - at least 4 days before election. </t>
    </r>
    <r>
      <rPr>
        <i/>
        <sz val="12"/>
        <rFont val="Calibri"/>
        <family val="2"/>
        <scheme val="minor"/>
      </rPr>
      <t>M.S. 205A.07, subd. 2</t>
    </r>
  </si>
  <si>
    <r>
      <t xml:space="preserve">OSS: </t>
    </r>
    <r>
      <rPr>
        <sz val="12"/>
        <rFont val="Calibri"/>
        <family val="2"/>
        <scheme val="minor"/>
      </rPr>
      <t xml:space="preserve">Last day for school district to post </t>
    </r>
    <r>
      <rPr>
        <i/>
        <u/>
        <sz val="12"/>
        <rFont val="Calibri"/>
        <family val="2"/>
        <scheme val="minor"/>
      </rPr>
      <t xml:space="preserve">Sample Ballot </t>
    </r>
    <r>
      <rPr>
        <sz val="12"/>
        <rFont val="Calibri"/>
        <family val="2"/>
        <scheme val="minor"/>
      </rPr>
      <t xml:space="preserve">for </t>
    </r>
    <r>
      <rPr>
        <b/>
        <i/>
        <u/>
        <sz val="12"/>
        <rFont val="Calibri"/>
        <family val="2"/>
        <scheme val="minor"/>
      </rPr>
      <t>State General</t>
    </r>
    <r>
      <rPr>
        <sz val="12"/>
        <rFont val="Calibri"/>
        <family val="2"/>
        <scheme val="minor"/>
      </rPr>
      <t xml:space="preserve"> elections in administrative offices for public inspection - at least 4 days before election. </t>
    </r>
    <r>
      <rPr>
        <i/>
        <sz val="12"/>
        <rFont val="Calibri"/>
        <family val="2"/>
        <scheme val="minor"/>
      </rPr>
      <t>M.S. 205A.07, subd. 2</t>
    </r>
  </si>
  <si>
    <r>
      <t xml:space="preserve">County: </t>
    </r>
    <r>
      <rPr>
        <sz val="12"/>
        <rFont val="Calibri"/>
        <family val="2"/>
        <scheme val="minor"/>
      </rPr>
      <t xml:space="preserve">Last day for school district to post </t>
    </r>
    <r>
      <rPr>
        <i/>
        <u/>
        <sz val="12"/>
        <rFont val="Calibri"/>
        <family val="2"/>
        <scheme val="minor"/>
      </rPr>
      <t xml:space="preserve">Sample Ballot </t>
    </r>
    <r>
      <rPr>
        <sz val="12"/>
        <rFont val="Calibri"/>
        <family val="2"/>
        <scheme val="minor"/>
      </rPr>
      <t xml:space="preserve">for </t>
    </r>
    <r>
      <rPr>
        <b/>
        <i/>
        <u/>
        <sz val="12"/>
        <rFont val="Calibri"/>
        <family val="2"/>
        <scheme val="minor"/>
      </rPr>
      <t>State General</t>
    </r>
    <r>
      <rPr>
        <sz val="12"/>
        <rFont val="Calibri"/>
        <family val="2"/>
        <scheme val="minor"/>
      </rPr>
      <t xml:space="preserve"> elections in administrative offices for public inspection - at least 4 days before election. </t>
    </r>
    <r>
      <rPr>
        <i/>
        <sz val="12"/>
        <rFont val="Calibri"/>
        <family val="2"/>
        <scheme val="minor"/>
      </rPr>
      <t>M.S. 205A.07, subd. 2</t>
    </r>
  </si>
  <si>
    <r>
      <t xml:space="preserve">School District with a Primary: </t>
    </r>
    <r>
      <rPr>
        <sz val="12"/>
        <rFont val="Calibri"/>
        <family val="2"/>
        <scheme val="minor"/>
      </rPr>
      <t xml:space="preserve">Last day for school district to post </t>
    </r>
    <r>
      <rPr>
        <i/>
        <u/>
        <sz val="12"/>
        <rFont val="Calibri"/>
        <family val="2"/>
        <scheme val="minor"/>
      </rPr>
      <t xml:space="preserve">Sample Ballot </t>
    </r>
    <r>
      <rPr>
        <sz val="12"/>
        <rFont val="Calibri"/>
        <family val="2"/>
        <scheme val="minor"/>
      </rPr>
      <t xml:space="preserve">for </t>
    </r>
    <r>
      <rPr>
        <b/>
        <i/>
        <u/>
        <sz val="12"/>
        <rFont val="Calibri"/>
        <family val="2"/>
        <scheme val="minor"/>
      </rPr>
      <t>State General</t>
    </r>
    <r>
      <rPr>
        <sz val="12"/>
        <rFont val="Calibri"/>
        <family val="2"/>
        <scheme val="minor"/>
      </rPr>
      <t xml:space="preserve"> elections in administrative offices for public inspection - at least 4 days before election. </t>
    </r>
    <r>
      <rPr>
        <i/>
        <sz val="12"/>
        <rFont val="Calibri"/>
        <family val="2"/>
        <scheme val="minor"/>
      </rPr>
      <t>M.S. 205A.07, subd. 2</t>
    </r>
  </si>
  <si>
    <r>
      <t xml:space="preserve">School District without a Primary: </t>
    </r>
    <r>
      <rPr>
        <sz val="12"/>
        <rFont val="Calibri"/>
        <family val="2"/>
        <scheme val="minor"/>
      </rPr>
      <t xml:space="preserve">Last day for school district to post </t>
    </r>
    <r>
      <rPr>
        <i/>
        <u/>
        <sz val="12"/>
        <rFont val="Calibri"/>
        <family val="2"/>
        <scheme val="minor"/>
      </rPr>
      <t xml:space="preserve">Sample Ballot </t>
    </r>
    <r>
      <rPr>
        <sz val="12"/>
        <rFont val="Calibri"/>
        <family val="2"/>
        <scheme val="minor"/>
      </rPr>
      <t xml:space="preserve">for </t>
    </r>
    <r>
      <rPr>
        <b/>
        <i/>
        <u/>
        <sz val="12"/>
        <rFont val="Calibri"/>
        <family val="2"/>
        <scheme val="minor"/>
      </rPr>
      <t>State General</t>
    </r>
    <r>
      <rPr>
        <sz val="12"/>
        <rFont val="Calibri"/>
        <family val="2"/>
        <scheme val="minor"/>
      </rPr>
      <t xml:space="preserve"> elections in administrative offices for public inspection - at least 4 days before election. </t>
    </r>
    <r>
      <rPr>
        <i/>
        <sz val="12"/>
        <rFont val="Calibri"/>
        <family val="2"/>
        <scheme val="minor"/>
      </rPr>
      <t>M.S. 205A.07, subd. 2</t>
    </r>
  </si>
  <si>
    <t>204C.32, subd. 1; 204C.33, subd. 1</t>
  </si>
  <si>
    <r>
      <t>OSS:</t>
    </r>
    <r>
      <rPr>
        <b/>
        <i/>
        <sz val="12"/>
        <rFont val="Calibri"/>
        <family val="2"/>
        <scheme val="minor"/>
      </rPr>
      <t xml:space="preserve"> </t>
    </r>
    <r>
      <rPr>
        <i/>
        <sz val="12"/>
        <rFont val="Calibri"/>
        <family val="2"/>
        <scheme val="minor"/>
      </rPr>
      <t xml:space="preserve">Suggestion: </t>
    </r>
    <r>
      <rPr>
        <sz val="12"/>
        <rFont val="Calibri"/>
        <family val="2"/>
        <scheme val="minor"/>
      </rPr>
      <t xml:space="preserve">Counties confirm plans with express mail service (if being used) for county's </t>
    </r>
    <r>
      <rPr>
        <i/>
        <u/>
        <sz val="12"/>
        <rFont val="Calibri"/>
        <family val="2"/>
        <scheme val="minor"/>
      </rPr>
      <t>signed &amp; sealed canvass report</t>
    </r>
    <r>
      <rPr>
        <sz val="12"/>
        <rFont val="Calibri"/>
        <family val="2"/>
        <scheme val="minor"/>
      </rPr>
      <t xml:space="preserve"> of </t>
    </r>
    <r>
      <rPr>
        <b/>
        <i/>
        <u/>
        <sz val="12"/>
        <rFont val="Calibri"/>
        <family val="2"/>
        <scheme val="minor"/>
      </rPr>
      <t>State Primary</t>
    </r>
    <r>
      <rPr>
        <sz val="12"/>
        <rFont val="Calibri"/>
        <family val="2"/>
        <scheme val="minor"/>
      </rPr>
      <t xml:space="preserve"> nominated federal/state/judicial offices to be delivered </t>
    </r>
    <r>
      <rPr>
        <u/>
        <sz val="12"/>
        <rFont val="Calibri"/>
        <family val="2"/>
        <scheme val="minor"/>
      </rPr>
      <t>overnight</t>
    </r>
    <r>
      <rPr>
        <sz val="12"/>
        <rFont val="Calibri"/>
        <family val="2"/>
        <scheme val="minor"/>
      </rPr>
      <t xml:space="preserve"> to OSS </t>
    </r>
    <r>
      <rPr>
        <b/>
        <i/>
        <u/>
        <sz val="12"/>
        <rFont val="Calibri"/>
        <family val="2"/>
        <scheme val="minor"/>
      </rPr>
      <t>immediately</t>
    </r>
    <r>
      <rPr>
        <sz val="12"/>
        <rFont val="Calibri"/>
        <family val="2"/>
        <scheme val="minor"/>
      </rPr>
      <t xml:space="preserve"> after the county canvass meeting (even if later in the day). </t>
    </r>
    <r>
      <rPr>
        <i/>
        <sz val="12"/>
        <rFont val="Calibri"/>
        <family val="2"/>
        <scheme val="minor"/>
      </rPr>
      <t>M.S. 204C.32, subd. 1; 204C.33, subd. 1</t>
    </r>
  </si>
  <si>
    <r>
      <t>County:</t>
    </r>
    <r>
      <rPr>
        <b/>
        <i/>
        <sz val="12"/>
        <rFont val="Calibri"/>
        <family val="2"/>
        <scheme val="minor"/>
      </rPr>
      <t xml:space="preserve"> </t>
    </r>
    <r>
      <rPr>
        <i/>
        <sz val="12"/>
        <rFont val="Calibri"/>
        <family val="2"/>
        <scheme val="minor"/>
      </rPr>
      <t xml:space="preserve">Suggestion: </t>
    </r>
    <r>
      <rPr>
        <sz val="12"/>
        <rFont val="Calibri"/>
        <family val="2"/>
        <scheme val="minor"/>
      </rPr>
      <t xml:space="preserve">Counties confirm plans with express mail service (if being used) for county's </t>
    </r>
    <r>
      <rPr>
        <i/>
        <u/>
        <sz val="12"/>
        <rFont val="Calibri"/>
        <family val="2"/>
        <scheme val="minor"/>
      </rPr>
      <t>signed &amp; sealed canvass report</t>
    </r>
    <r>
      <rPr>
        <sz val="12"/>
        <rFont val="Calibri"/>
        <family val="2"/>
        <scheme val="minor"/>
      </rPr>
      <t xml:space="preserve"> of </t>
    </r>
    <r>
      <rPr>
        <b/>
        <i/>
        <u/>
        <sz val="12"/>
        <rFont val="Calibri"/>
        <family val="2"/>
        <scheme val="minor"/>
      </rPr>
      <t>State Primary</t>
    </r>
    <r>
      <rPr>
        <sz val="12"/>
        <rFont val="Calibri"/>
        <family val="2"/>
        <scheme val="minor"/>
      </rPr>
      <t xml:space="preserve"> nominated federal/state/judicial offices to be delivered </t>
    </r>
    <r>
      <rPr>
        <u/>
        <sz val="12"/>
        <rFont val="Calibri"/>
        <family val="2"/>
        <scheme val="minor"/>
      </rPr>
      <t>overnight</t>
    </r>
    <r>
      <rPr>
        <sz val="12"/>
        <rFont val="Calibri"/>
        <family val="2"/>
        <scheme val="minor"/>
      </rPr>
      <t xml:space="preserve"> to OSS </t>
    </r>
    <r>
      <rPr>
        <b/>
        <i/>
        <u/>
        <sz val="12"/>
        <rFont val="Calibri"/>
        <family val="2"/>
        <scheme val="minor"/>
      </rPr>
      <t>immediately</t>
    </r>
    <r>
      <rPr>
        <sz val="12"/>
        <rFont val="Calibri"/>
        <family val="2"/>
        <scheme val="minor"/>
      </rPr>
      <t xml:space="preserve"> after the county canvass meeting (even if later in the day). </t>
    </r>
    <r>
      <rPr>
        <i/>
        <sz val="12"/>
        <rFont val="Calibri"/>
        <family val="2"/>
        <scheme val="minor"/>
      </rPr>
      <t>M.S. 204C.32, subd. 1; 204C.33, subd. 1</t>
    </r>
  </si>
  <si>
    <t>203B.08, subd. 3; 204B.45, subd. 2; 203B.121, subd. 5(c)</t>
  </si>
  <si>
    <t>203B.121, subd. 5</t>
  </si>
  <si>
    <r>
      <t xml:space="preserve">OSS: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</si>
  <si>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Campaign Finance: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</si>
  <si>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Political Parties: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</si>
  <si>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County: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</si>
  <si>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City without a Primary: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</si>
  <si>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Town with November Elections: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</si>
  <si>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Hospital District: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</si>
  <si>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School District without a Primary: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</si>
  <si>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OSS: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</si>
  <si>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Campaign Finance: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</si>
  <si>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Political Parties: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</si>
  <si>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County: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</si>
  <si>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City without a Primary: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</si>
  <si>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Town with November Elections: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</si>
  <si>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Hospital District: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</si>
  <si>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School District without a Primary: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</si>
  <si>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OSS: </t>
    </r>
    <r>
      <rPr>
        <i/>
        <sz val="12"/>
        <rFont val="Calibri"/>
        <family val="2"/>
        <scheme val="minor"/>
      </rPr>
      <t>Suggestion:</t>
    </r>
    <r>
      <rPr>
        <sz val="12"/>
        <rFont val="Calibri"/>
        <family val="2"/>
        <scheme val="minor"/>
      </rPr>
      <t xml:space="preserve"> Municipalities &amp; school districts with "late filing period" transmit copies (because they include all the information needed) of affidavits of candidacy to counties to begin production of </t>
    </r>
    <r>
      <rPr>
        <b/>
        <i/>
        <u/>
        <sz val="12"/>
        <rFont val="Calibri"/>
        <family val="2"/>
        <scheme val="minor"/>
      </rPr>
      <t>State General</t>
    </r>
    <r>
      <rPr>
        <sz val="12"/>
        <rFont val="Calibri"/>
        <family val="2"/>
        <scheme val="minor"/>
      </rPr>
      <t xml:space="preserve"> ballots if they haven't already. Inform counties of any withdraws if an affidavit has already been sent.</t>
    </r>
  </si>
  <si>
    <r>
      <t xml:space="preserve">Campaign Finance: </t>
    </r>
    <r>
      <rPr>
        <i/>
        <sz val="12"/>
        <rFont val="Calibri"/>
        <family val="2"/>
        <scheme val="minor"/>
      </rPr>
      <t>Suggestion:</t>
    </r>
    <r>
      <rPr>
        <sz val="12"/>
        <rFont val="Calibri"/>
        <family val="2"/>
        <scheme val="minor"/>
      </rPr>
      <t xml:space="preserve"> Municipalities &amp; school districts with "late filing period" transmit copies (because they include all the information needed) of affidavits of candidacy to counties to begin production of </t>
    </r>
    <r>
      <rPr>
        <b/>
        <i/>
        <u/>
        <sz val="12"/>
        <rFont val="Calibri"/>
        <family val="2"/>
        <scheme val="minor"/>
      </rPr>
      <t>State General</t>
    </r>
    <r>
      <rPr>
        <sz val="12"/>
        <rFont val="Calibri"/>
        <family val="2"/>
        <scheme val="minor"/>
      </rPr>
      <t xml:space="preserve"> ballots if they haven't already. Inform counties of any withdraws if an affidavit has already been sent.</t>
    </r>
  </si>
  <si>
    <r>
      <t xml:space="preserve">Political Parties: </t>
    </r>
    <r>
      <rPr>
        <i/>
        <sz val="12"/>
        <rFont val="Calibri"/>
        <family val="2"/>
        <scheme val="minor"/>
      </rPr>
      <t>Suggestion:</t>
    </r>
    <r>
      <rPr>
        <sz val="12"/>
        <rFont val="Calibri"/>
        <family val="2"/>
        <scheme val="minor"/>
      </rPr>
      <t xml:space="preserve"> Municipalities &amp; school districts with "late filing period" transmit copies (because they include all the information needed) of affidavits of candidacy to counties to begin production of </t>
    </r>
    <r>
      <rPr>
        <b/>
        <i/>
        <u/>
        <sz val="12"/>
        <rFont val="Calibri"/>
        <family val="2"/>
        <scheme val="minor"/>
      </rPr>
      <t>State General</t>
    </r>
    <r>
      <rPr>
        <sz val="12"/>
        <rFont val="Calibri"/>
        <family val="2"/>
        <scheme val="minor"/>
      </rPr>
      <t xml:space="preserve"> ballots if they haven't already. Inform counties of any withdraws if an affidavit has already been sent.</t>
    </r>
  </si>
  <si>
    <r>
      <t xml:space="preserve">County: </t>
    </r>
    <r>
      <rPr>
        <i/>
        <sz val="12"/>
        <rFont val="Calibri"/>
        <family val="2"/>
        <scheme val="minor"/>
      </rPr>
      <t>Suggestion:</t>
    </r>
    <r>
      <rPr>
        <sz val="12"/>
        <rFont val="Calibri"/>
        <family val="2"/>
        <scheme val="minor"/>
      </rPr>
      <t xml:space="preserve"> Municipalities &amp; school districts with "late filing period" transmit copies (because they include all the information needed) of affidavits of candidacy to counties to begin production of </t>
    </r>
    <r>
      <rPr>
        <b/>
        <i/>
        <u/>
        <sz val="12"/>
        <rFont val="Calibri"/>
        <family val="2"/>
        <scheme val="minor"/>
      </rPr>
      <t>State General</t>
    </r>
    <r>
      <rPr>
        <sz val="12"/>
        <rFont val="Calibri"/>
        <family val="2"/>
        <scheme val="minor"/>
      </rPr>
      <t xml:space="preserve"> ballots if they haven't already. Inform counties of any withdraws if an affidavit has already been sent.</t>
    </r>
  </si>
  <si>
    <r>
      <t xml:space="preserve">City without a Primary: </t>
    </r>
    <r>
      <rPr>
        <i/>
        <sz val="12"/>
        <rFont val="Calibri"/>
        <family val="2"/>
        <scheme val="minor"/>
      </rPr>
      <t>Suggestion:</t>
    </r>
    <r>
      <rPr>
        <sz val="12"/>
        <rFont val="Calibri"/>
        <family val="2"/>
        <scheme val="minor"/>
      </rPr>
      <t xml:space="preserve"> Municipalities &amp; school districts with "late filing period" transmit copies (because they include all the information needed) of affidavits of candidacy to counties to begin production of </t>
    </r>
    <r>
      <rPr>
        <b/>
        <i/>
        <u/>
        <sz val="12"/>
        <rFont val="Calibri"/>
        <family val="2"/>
        <scheme val="minor"/>
      </rPr>
      <t>State General</t>
    </r>
    <r>
      <rPr>
        <sz val="12"/>
        <rFont val="Calibri"/>
        <family val="2"/>
        <scheme val="minor"/>
      </rPr>
      <t xml:space="preserve"> ballots if they haven't already. Inform counties of any withdraws if an affidavit has already been sent.</t>
    </r>
  </si>
  <si>
    <r>
      <t xml:space="preserve">Town with November Elections: </t>
    </r>
    <r>
      <rPr>
        <i/>
        <sz val="12"/>
        <rFont val="Calibri"/>
        <family val="2"/>
        <scheme val="minor"/>
      </rPr>
      <t>Suggestion:</t>
    </r>
    <r>
      <rPr>
        <sz val="12"/>
        <rFont val="Calibri"/>
        <family val="2"/>
        <scheme val="minor"/>
      </rPr>
      <t xml:space="preserve"> Municipalities &amp; school districts with "late filing period" transmit copies (because they include all the information needed) of affidavits of candidacy to counties to begin production of </t>
    </r>
    <r>
      <rPr>
        <b/>
        <i/>
        <u/>
        <sz val="12"/>
        <rFont val="Calibri"/>
        <family val="2"/>
        <scheme val="minor"/>
      </rPr>
      <t>State General</t>
    </r>
    <r>
      <rPr>
        <sz val="12"/>
        <rFont val="Calibri"/>
        <family val="2"/>
        <scheme val="minor"/>
      </rPr>
      <t xml:space="preserve"> ballots if they haven't already. Inform counties of any withdraws if an affidavit has already been sent.</t>
    </r>
  </si>
  <si>
    <r>
      <t xml:space="preserve">Hospital District: </t>
    </r>
    <r>
      <rPr>
        <i/>
        <sz val="12"/>
        <rFont val="Calibri"/>
        <family val="2"/>
        <scheme val="minor"/>
      </rPr>
      <t>Suggestion:</t>
    </r>
    <r>
      <rPr>
        <sz val="12"/>
        <rFont val="Calibri"/>
        <family val="2"/>
        <scheme val="minor"/>
      </rPr>
      <t xml:space="preserve"> Municipalities &amp; school districts with "late filing period" transmit copies (because they include all the information needed) of affidavits of candidacy to counties to begin production of </t>
    </r>
    <r>
      <rPr>
        <b/>
        <i/>
        <u/>
        <sz val="12"/>
        <rFont val="Calibri"/>
        <family val="2"/>
        <scheme val="minor"/>
      </rPr>
      <t>State General</t>
    </r>
    <r>
      <rPr>
        <sz val="12"/>
        <rFont val="Calibri"/>
        <family val="2"/>
        <scheme val="minor"/>
      </rPr>
      <t xml:space="preserve"> ballots if they haven't already. Inform counties of any withdraws if an affidavit has already been sent.</t>
    </r>
  </si>
  <si>
    <r>
      <t xml:space="preserve">School District without a Primary: </t>
    </r>
    <r>
      <rPr>
        <i/>
        <sz val="12"/>
        <rFont val="Calibri"/>
        <family val="2"/>
        <scheme val="minor"/>
      </rPr>
      <t>Suggestion:</t>
    </r>
    <r>
      <rPr>
        <sz val="12"/>
        <rFont val="Calibri"/>
        <family val="2"/>
        <scheme val="minor"/>
      </rPr>
      <t xml:space="preserve"> Municipalities &amp; school districts with "late filing period" transmit copies (because they include all the information needed) of affidavits of candidacy to counties to begin production of </t>
    </r>
    <r>
      <rPr>
        <b/>
        <i/>
        <u/>
        <sz val="12"/>
        <rFont val="Calibri"/>
        <family val="2"/>
        <scheme val="minor"/>
      </rPr>
      <t>State General</t>
    </r>
    <r>
      <rPr>
        <sz val="12"/>
        <rFont val="Calibri"/>
        <family val="2"/>
        <scheme val="minor"/>
      </rPr>
      <t xml:space="preserve"> ballots if they haven't already. Inform counties of any withdraws if an affidavit has already been sent.</t>
    </r>
  </si>
  <si>
    <r>
      <t xml:space="preserve">OSS: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</si>
  <si>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County: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</si>
  <si>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SWCD: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</si>
  <si>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City with a Primary: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</si>
  <si>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City without a Primary: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</si>
  <si>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Town with March Elections: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</si>
  <si>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Town with November Elections: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</si>
  <si>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Hospital District: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</si>
  <si>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School District with a Primary: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</si>
  <si>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School District without a Primary: </t>
    </r>
    <r>
      <rPr>
        <sz val="12"/>
        <rFont val="Calibri"/>
        <family val="2"/>
        <scheme val="minor"/>
      </rPr>
      <t xml:space="preserve">Ballot layout begins (or is finalized) for the </t>
    </r>
    <r>
      <rPr>
        <b/>
        <i/>
        <u/>
        <sz val="12"/>
        <rFont val="Calibri"/>
        <family val="2"/>
        <scheme val="minor"/>
      </rPr>
      <t>State General.</t>
    </r>
    <r>
      <rPr>
        <sz val="12"/>
        <rFont val="Calibri"/>
        <family val="2"/>
        <scheme val="minor"/>
      </rPr>
      <t xml:space="preserve"> The official charged with the preparation &amp; distribution of general ballots shall prepare instructions to the printer for rotation of the names of candidates &amp; for layout of the ballot. The legal advisor of the ballot preparation official shall approve printer instructions. </t>
    </r>
    <r>
      <rPr>
        <i/>
        <sz val="12"/>
        <rFont val="Calibri"/>
        <family val="2"/>
        <scheme val="minor"/>
      </rPr>
      <t>Suggestion:</t>
    </r>
    <r>
      <rPr>
        <sz val="12"/>
        <rFont val="Calibri"/>
        <family val="2"/>
        <scheme val="minor"/>
      </rPr>
      <t xml:space="preserve"> Before printing of the paper ballot takes place, all jurisdictions with items on the ballot review a proof of their ballots that include their ballot items &amp; provide some sort of confirmation of accuracy. </t>
    </r>
    <r>
      <rPr>
        <i/>
        <sz val="12"/>
        <rFont val="Calibri"/>
        <family val="2"/>
        <scheme val="minor"/>
      </rPr>
      <t>M.S. 204D.04</t>
    </r>
  </si>
  <si>
    <r>
      <t xml:space="preserve">OSS: </t>
    </r>
    <r>
      <rPr>
        <sz val="12"/>
        <rFont val="Calibri"/>
        <family val="2"/>
        <scheme val="minor"/>
      </rPr>
      <t xml:space="preserve">Last day for OSS to determine "by lot" the order of candidates nominated by petition (minor or independent parties) - no later than 11 weeks before the </t>
    </r>
    <r>
      <rPr>
        <b/>
        <i/>
        <u/>
        <sz val="12"/>
        <rFont val="Calibri"/>
        <family val="2"/>
        <scheme val="minor"/>
      </rPr>
      <t>State General</t>
    </r>
    <r>
      <rPr>
        <sz val="12"/>
        <rFont val="Calibri"/>
        <family val="2"/>
        <scheme val="minor"/>
      </rPr>
      <t xml:space="preserve"> election. </t>
    </r>
    <r>
      <rPr>
        <i/>
        <sz val="12"/>
        <rFont val="Calibri"/>
        <family val="2"/>
        <scheme val="minor"/>
      </rPr>
      <t>M.S. 204D.13, subd. 3</t>
    </r>
  </si>
  <si>
    <t>204D.13, subd. 3</t>
  </si>
  <si>
    <r>
      <t xml:space="preserve">County: </t>
    </r>
    <r>
      <rPr>
        <sz val="12"/>
        <rFont val="Calibri"/>
        <family val="2"/>
        <scheme val="minor"/>
      </rPr>
      <t xml:space="preserve">Last day for OSS to determine "by lot" the order of candidates nominated by petition (minor or independent parties) - no later than 11 weeks before the </t>
    </r>
    <r>
      <rPr>
        <b/>
        <i/>
        <u/>
        <sz val="12"/>
        <rFont val="Calibri"/>
        <family val="2"/>
        <scheme val="minor"/>
      </rPr>
      <t>State General</t>
    </r>
    <r>
      <rPr>
        <sz val="12"/>
        <rFont val="Calibri"/>
        <family val="2"/>
        <scheme val="minor"/>
      </rPr>
      <t xml:space="preserve"> election. </t>
    </r>
    <r>
      <rPr>
        <i/>
        <sz val="12"/>
        <rFont val="Calibri"/>
        <family val="2"/>
        <scheme val="minor"/>
      </rPr>
      <t>M.S. 204D.13, subd. 3</t>
    </r>
  </si>
  <si>
    <r>
      <t xml:space="preserve">Political Parties: </t>
    </r>
    <r>
      <rPr>
        <sz val="12"/>
        <rFont val="Calibri"/>
        <family val="2"/>
        <scheme val="minor"/>
      </rPr>
      <t xml:space="preserve">Last day for OSS to determine "by lot" the order of candidates nominated by petition (minor or independent parties) - no later than 11 weeks before the </t>
    </r>
    <r>
      <rPr>
        <b/>
        <i/>
        <u/>
        <sz val="12"/>
        <rFont val="Calibri"/>
        <family val="2"/>
        <scheme val="minor"/>
      </rPr>
      <t>State General</t>
    </r>
    <r>
      <rPr>
        <sz val="12"/>
        <rFont val="Calibri"/>
        <family val="2"/>
        <scheme val="minor"/>
      </rPr>
      <t xml:space="preserve"> election. </t>
    </r>
    <r>
      <rPr>
        <i/>
        <sz val="12"/>
        <rFont val="Calibri"/>
        <family val="2"/>
        <scheme val="minor"/>
      </rPr>
      <t>M.S. 204D.13, subd. 3</t>
    </r>
  </si>
  <si>
    <r>
      <t xml:space="preserve">Campaign Finance: </t>
    </r>
    <r>
      <rPr>
        <sz val="12"/>
        <rFont val="Calibri"/>
        <family val="2"/>
        <scheme val="minor"/>
      </rPr>
      <t xml:space="preserve">Last day for OSS to determine "by lot" the order of candidates nominated by petition (minor or independent parties) - no later than 11 weeks before the </t>
    </r>
    <r>
      <rPr>
        <b/>
        <i/>
        <u/>
        <sz val="12"/>
        <rFont val="Calibri"/>
        <family val="2"/>
        <scheme val="minor"/>
      </rPr>
      <t>State General</t>
    </r>
    <r>
      <rPr>
        <sz val="12"/>
        <rFont val="Calibri"/>
        <family val="2"/>
        <scheme val="minor"/>
      </rPr>
      <t xml:space="preserve"> election. </t>
    </r>
    <r>
      <rPr>
        <i/>
        <sz val="12"/>
        <rFont val="Calibri"/>
        <family val="2"/>
        <scheme val="minor"/>
      </rPr>
      <t>M.S. 204D.13, subd. 3</t>
    </r>
  </si>
  <si>
    <t>201.121, subd. 1(a); 201.171</t>
  </si>
  <si>
    <t>204D.15, subd. 3</t>
  </si>
  <si>
    <r>
      <t xml:space="preserve">OSS: </t>
    </r>
    <r>
      <rPr>
        <sz val="12"/>
        <rFont val="Calibri"/>
        <family val="2"/>
        <scheme val="minor"/>
      </rPr>
      <t xml:space="preserve">If there is a constitutional amendment question(s) on the </t>
    </r>
    <r>
      <rPr>
        <b/>
        <i/>
        <u/>
        <sz val="12"/>
        <rFont val="Calibri"/>
        <family val="2"/>
        <scheme val="minor"/>
      </rPr>
      <t>State General</t>
    </r>
    <r>
      <rPr>
        <sz val="12"/>
        <rFont val="Calibri"/>
        <family val="2"/>
        <scheme val="minor"/>
      </rPr>
      <t xml:space="preserve"> ballot, OSS shall transmit sample copies of the sample ballot to each county - 3 weeks before the state general election. </t>
    </r>
    <r>
      <rPr>
        <i/>
        <sz val="12"/>
        <rFont val="Calibri"/>
        <family val="2"/>
        <scheme val="minor"/>
      </rPr>
      <t>M.S. 204D.15, subd. 3</t>
    </r>
  </si>
  <si>
    <r>
      <t xml:space="preserve">Campaign Finance: </t>
    </r>
    <r>
      <rPr>
        <sz val="12"/>
        <rFont val="Calibri"/>
        <family val="2"/>
        <scheme val="minor"/>
      </rPr>
      <t xml:space="preserve">If there is a constitutional amendment question(s) on the </t>
    </r>
    <r>
      <rPr>
        <b/>
        <i/>
        <u/>
        <sz val="12"/>
        <rFont val="Calibri"/>
        <family val="2"/>
        <scheme val="minor"/>
      </rPr>
      <t>State General</t>
    </r>
    <r>
      <rPr>
        <sz val="12"/>
        <rFont val="Calibri"/>
        <family val="2"/>
        <scheme val="minor"/>
      </rPr>
      <t xml:space="preserve"> ballot, OSS shall transmit sample copies of the sample ballot to each county - 3 weeks before the state general election. </t>
    </r>
    <r>
      <rPr>
        <i/>
        <sz val="12"/>
        <rFont val="Calibri"/>
        <family val="2"/>
        <scheme val="minor"/>
      </rPr>
      <t>M.S. 204D.15, subd. 3</t>
    </r>
  </si>
  <si>
    <r>
      <t xml:space="preserve">Political Parties: </t>
    </r>
    <r>
      <rPr>
        <sz val="12"/>
        <rFont val="Calibri"/>
        <family val="2"/>
        <scheme val="minor"/>
      </rPr>
      <t xml:space="preserve">If there is a constitutional amendment question(s) on the </t>
    </r>
    <r>
      <rPr>
        <b/>
        <i/>
        <u/>
        <sz val="12"/>
        <rFont val="Calibri"/>
        <family val="2"/>
        <scheme val="minor"/>
      </rPr>
      <t>State General</t>
    </r>
    <r>
      <rPr>
        <sz val="12"/>
        <rFont val="Calibri"/>
        <family val="2"/>
        <scheme val="minor"/>
      </rPr>
      <t xml:space="preserve"> ballot, OSS shall transmit sample copies of the sample ballot to each county - 3 weeks before the state general election. </t>
    </r>
    <r>
      <rPr>
        <i/>
        <sz val="12"/>
        <rFont val="Calibri"/>
        <family val="2"/>
        <scheme val="minor"/>
      </rPr>
      <t>M.S. 204D.15, subd. 3</t>
    </r>
  </si>
  <si>
    <r>
      <t xml:space="preserve">County: </t>
    </r>
    <r>
      <rPr>
        <sz val="12"/>
        <rFont val="Calibri"/>
        <family val="2"/>
        <scheme val="minor"/>
      </rPr>
      <t xml:space="preserve">If there is a constitutional amendment question(s) on the </t>
    </r>
    <r>
      <rPr>
        <b/>
        <i/>
        <u/>
        <sz val="12"/>
        <rFont val="Calibri"/>
        <family val="2"/>
        <scheme val="minor"/>
      </rPr>
      <t>State General</t>
    </r>
    <r>
      <rPr>
        <sz val="12"/>
        <rFont val="Calibri"/>
        <family val="2"/>
        <scheme val="minor"/>
      </rPr>
      <t xml:space="preserve"> ballot, OSS shall transmit sample copies of the sample ballot to each county - 3 weeks before the state general election. </t>
    </r>
    <r>
      <rPr>
        <i/>
        <sz val="12"/>
        <rFont val="Calibri"/>
        <family val="2"/>
        <scheme val="minor"/>
      </rPr>
      <t>M.S. 204D.15, subd. 3</t>
    </r>
  </si>
  <si>
    <t>204B.09, subd. 3</t>
  </si>
  <si>
    <r>
      <t xml:space="preserve">OSS: </t>
    </r>
    <r>
      <rPr>
        <sz val="12"/>
        <rFont val="Calibri"/>
        <family val="2"/>
        <scheme val="minor"/>
      </rPr>
      <t xml:space="preserve">Last day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must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 later than the 7th day before the general election. </t>
    </r>
    <r>
      <rPr>
        <i/>
        <sz val="12"/>
        <rFont val="Calibri"/>
        <family val="2"/>
        <scheme val="minor"/>
      </rPr>
      <t>M.S. 204B.09, subd. 3</t>
    </r>
  </si>
  <si>
    <r>
      <t xml:space="preserve">Campaign Finance: </t>
    </r>
    <r>
      <rPr>
        <sz val="12"/>
        <rFont val="Calibri"/>
        <family val="2"/>
        <scheme val="minor"/>
      </rPr>
      <t xml:space="preserve">Last day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must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 later than the 7th day before the general election. </t>
    </r>
    <r>
      <rPr>
        <i/>
        <sz val="12"/>
        <rFont val="Calibri"/>
        <family val="2"/>
        <scheme val="minor"/>
      </rPr>
      <t>M.S. 204B.09, subd. 3</t>
    </r>
  </si>
  <si>
    <r>
      <t xml:space="preserve">Political Parties: </t>
    </r>
    <r>
      <rPr>
        <sz val="12"/>
        <rFont val="Calibri"/>
        <family val="2"/>
        <scheme val="minor"/>
      </rPr>
      <t xml:space="preserve">Last day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must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 later than the 7th day before the general election. </t>
    </r>
    <r>
      <rPr>
        <i/>
        <sz val="12"/>
        <rFont val="Calibri"/>
        <family val="2"/>
        <scheme val="minor"/>
      </rPr>
      <t>M.S. 204B.09, subd. 3</t>
    </r>
  </si>
  <si>
    <r>
      <t xml:space="preserve">County: </t>
    </r>
    <r>
      <rPr>
        <sz val="12"/>
        <rFont val="Calibri"/>
        <family val="2"/>
        <scheme val="minor"/>
      </rPr>
      <t xml:space="preserve">Last day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must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 later than the 7th day before the general election. </t>
    </r>
    <r>
      <rPr>
        <i/>
        <sz val="12"/>
        <rFont val="Calibri"/>
        <family val="2"/>
        <scheme val="minor"/>
      </rPr>
      <t>M.S. 204B.09, subd. 3</t>
    </r>
  </si>
  <si>
    <r>
      <t xml:space="preserve">City with a Primary: </t>
    </r>
    <r>
      <rPr>
        <sz val="12"/>
        <rFont val="Calibri"/>
        <family val="2"/>
        <scheme val="minor"/>
      </rPr>
      <t xml:space="preserve">Last day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must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 later than the 7th day before the general election. </t>
    </r>
    <r>
      <rPr>
        <i/>
        <sz val="12"/>
        <rFont val="Calibri"/>
        <family val="2"/>
        <scheme val="minor"/>
      </rPr>
      <t>M.S. 204B.09, subd. 3</t>
    </r>
  </si>
  <si>
    <r>
      <t xml:space="preserve">City without a Primary: </t>
    </r>
    <r>
      <rPr>
        <sz val="12"/>
        <rFont val="Calibri"/>
        <family val="2"/>
        <scheme val="minor"/>
      </rPr>
      <t xml:space="preserve">Last day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must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 later than the 7th day before the general election. </t>
    </r>
    <r>
      <rPr>
        <i/>
        <sz val="12"/>
        <rFont val="Calibri"/>
        <family val="2"/>
        <scheme val="minor"/>
      </rPr>
      <t>M.S. 204B.09, subd. 3</t>
    </r>
  </si>
  <si>
    <r>
      <t xml:space="preserve">Town with March Elections: </t>
    </r>
    <r>
      <rPr>
        <sz val="12"/>
        <rFont val="Calibri"/>
        <family val="2"/>
        <scheme val="minor"/>
      </rPr>
      <t xml:space="preserve">Last day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must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 later than the 7th day before the general election. </t>
    </r>
    <r>
      <rPr>
        <i/>
        <sz val="12"/>
        <rFont val="Calibri"/>
        <family val="2"/>
        <scheme val="minor"/>
      </rPr>
      <t>M.S. 204B.09, subd. 3</t>
    </r>
  </si>
  <si>
    <r>
      <t xml:space="preserve">Town with November Elections: </t>
    </r>
    <r>
      <rPr>
        <sz val="12"/>
        <rFont val="Calibri"/>
        <family val="2"/>
        <scheme val="minor"/>
      </rPr>
      <t xml:space="preserve">Last day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must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 later than the 7th day before the general election. </t>
    </r>
    <r>
      <rPr>
        <i/>
        <sz val="12"/>
        <rFont val="Calibri"/>
        <family val="2"/>
        <scheme val="minor"/>
      </rPr>
      <t>M.S. 204B.09, subd. 3</t>
    </r>
  </si>
  <si>
    <r>
      <t xml:space="preserve">OSS: </t>
    </r>
    <r>
      <rPr>
        <sz val="12"/>
        <rFont val="Calibri"/>
        <family val="2"/>
        <scheme val="minor"/>
      </rPr>
      <t xml:space="preserve">Time period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to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not more than 84 days before the primary and no later than the 7th day before the general election. </t>
    </r>
    <r>
      <rPr>
        <i/>
        <sz val="12"/>
        <rFont val="Calibri"/>
        <family val="2"/>
        <scheme val="minor"/>
      </rPr>
      <t>M.S. 204B.09, subd. 3</t>
    </r>
  </si>
  <si>
    <r>
      <t xml:space="preserve">Campaign Finance: </t>
    </r>
    <r>
      <rPr>
        <sz val="12"/>
        <rFont val="Calibri"/>
        <family val="2"/>
        <scheme val="minor"/>
      </rPr>
      <t xml:space="preserve">Time period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to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not more than 84 days before the primary and no later than the 7th day before the general election. </t>
    </r>
    <r>
      <rPr>
        <i/>
        <sz val="12"/>
        <rFont val="Calibri"/>
        <family val="2"/>
        <scheme val="minor"/>
      </rPr>
      <t>M.S. 204B.09, subd. 3</t>
    </r>
  </si>
  <si>
    <r>
      <t xml:space="preserve">Political Parties: </t>
    </r>
    <r>
      <rPr>
        <sz val="12"/>
        <rFont val="Calibri"/>
        <family val="2"/>
        <scheme val="minor"/>
      </rPr>
      <t xml:space="preserve">Time period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to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not more than 84 days before the primary and no later than the 7th day before the general election. </t>
    </r>
    <r>
      <rPr>
        <i/>
        <sz val="12"/>
        <rFont val="Calibri"/>
        <family val="2"/>
        <scheme val="minor"/>
      </rPr>
      <t>M.S. 204B.09, subd. 3</t>
    </r>
  </si>
  <si>
    <r>
      <t xml:space="preserve">County: </t>
    </r>
    <r>
      <rPr>
        <sz val="12"/>
        <rFont val="Calibri"/>
        <family val="2"/>
        <scheme val="minor"/>
      </rPr>
      <t xml:space="preserve">Time period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to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not more than 84 days before the primary and no later than the 7th day before the general election. </t>
    </r>
    <r>
      <rPr>
        <i/>
        <sz val="12"/>
        <rFont val="Calibri"/>
        <family val="2"/>
        <scheme val="minor"/>
      </rPr>
      <t>M.S. 204B.09, subd. 3</t>
    </r>
  </si>
  <si>
    <r>
      <t xml:space="preserve">SWCD: </t>
    </r>
    <r>
      <rPr>
        <sz val="12"/>
        <rFont val="Calibri"/>
        <family val="2"/>
        <scheme val="minor"/>
      </rPr>
      <t xml:space="preserve">Time period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to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not more than 84 days before the primary and no later than the 7th day before the general election. </t>
    </r>
    <r>
      <rPr>
        <i/>
        <sz val="12"/>
        <rFont val="Calibri"/>
        <family val="2"/>
        <scheme val="minor"/>
      </rPr>
      <t>M.S. 204B.09, subd. 3</t>
    </r>
  </si>
  <si>
    <r>
      <t xml:space="preserve">SWCD: </t>
    </r>
    <r>
      <rPr>
        <sz val="12"/>
        <rFont val="Calibri"/>
        <family val="2"/>
        <scheme val="minor"/>
      </rPr>
      <t xml:space="preserve">Last day for a candidate for county, state, judicial or federal office who wants </t>
    </r>
    <r>
      <rPr>
        <i/>
        <u/>
        <sz val="12"/>
        <rFont val="Calibri"/>
        <family val="2"/>
        <scheme val="minor"/>
      </rPr>
      <t>write-in votes for their name counted</t>
    </r>
    <r>
      <rPr>
        <sz val="12"/>
        <rFont val="Calibri"/>
        <family val="2"/>
        <scheme val="minor"/>
      </rPr>
      <t xml:space="preserve"> on </t>
    </r>
    <r>
      <rPr>
        <b/>
        <i/>
        <u/>
        <sz val="12"/>
        <rFont val="Calibri"/>
        <family val="2"/>
        <scheme val="minor"/>
      </rPr>
      <t>State General</t>
    </r>
    <r>
      <rPr>
        <sz val="12"/>
        <rFont val="Calibri"/>
        <family val="2"/>
        <scheme val="minor"/>
      </rPr>
      <t xml:space="preserve"> ballots must file a written request with the filing officer. Request must be accepted by 5:00 p.m. on the last day of filing written request. If ERS is being used, an e-mail about instructions for entry of names, forms printing, vote tally recording/reporting &amp; the write-in abstract will be provided by OSS - no later than the 7th day before the general election. </t>
    </r>
    <r>
      <rPr>
        <i/>
        <sz val="12"/>
        <rFont val="Calibri"/>
        <family val="2"/>
        <scheme val="minor"/>
      </rPr>
      <t>M.S. 204B.09, subd. 3</t>
    </r>
  </si>
  <si>
    <r>
      <t xml:space="preserve">OSS: </t>
    </r>
    <r>
      <rPr>
        <u/>
        <sz val="12"/>
        <rFont val="Calibri"/>
        <family val="2"/>
        <scheme val="minor"/>
      </rPr>
      <t>County</t>
    </r>
    <r>
      <rPr>
        <sz val="12"/>
        <rFont val="Calibri"/>
        <family val="2"/>
        <scheme val="minor"/>
      </rPr>
      <t xml:space="preserve"> canvass board meets to canvass state, judicial &amp; federal offices </t>
    </r>
    <r>
      <rPr>
        <b/>
        <i/>
        <u/>
        <sz val="12"/>
        <rFont val="Calibri"/>
        <family val="2"/>
        <scheme val="minor"/>
      </rPr>
      <t>State General</t>
    </r>
    <r>
      <rPr>
        <sz val="12"/>
        <rFont val="Calibri"/>
        <family val="2"/>
        <scheme val="minor"/>
      </rPr>
      <t xml:space="preserve"> election returns. Counties transmit a certified copy of state &amp; federal results report, including registered write-in results, to OSS by messenger, express mail, or similar service immediately. Must select the precincts to be reviewed in state election postelection review by lot and immediately notify the OSS of chosen precincts. OSS provides state election postelection review information on website. A review does not have to take place for a precinct w/office that is subject of a recount - between the 3rd &amp; 10th days following the general election. </t>
    </r>
    <r>
      <rPr>
        <i/>
        <sz val="12"/>
        <rFont val="Calibri"/>
        <family val="2"/>
        <scheme val="minor"/>
      </rPr>
      <t>M.S. 204C.33, subds. 1 &amp; 2; 206.89, subds. 2 &amp; 2a</t>
    </r>
  </si>
  <si>
    <r>
      <t xml:space="preserve">Campaign Finance: </t>
    </r>
    <r>
      <rPr>
        <u/>
        <sz val="12"/>
        <rFont val="Calibri"/>
        <family val="2"/>
        <scheme val="minor"/>
      </rPr>
      <t>County</t>
    </r>
    <r>
      <rPr>
        <sz val="12"/>
        <rFont val="Calibri"/>
        <family val="2"/>
        <scheme val="minor"/>
      </rPr>
      <t xml:space="preserve"> canvass board meets to canvass state, judicial &amp; federal offices </t>
    </r>
    <r>
      <rPr>
        <b/>
        <i/>
        <u/>
        <sz val="12"/>
        <rFont val="Calibri"/>
        <family val="2"/>
        <scheme val="minor"/>
      </rPr>
      <t>State General</t>
    </r>
    <r>
      <rPr>
        <sz val="12"/>
        <rFont val="Calibri"/>
        <family val="2"/>
        <scheme val="minor"/>
      </rPr>
      <t xml:space="preserve"> election returns. Counties transmit a certified copy of state &amp; federal results report, including registered write-in results, to OSS by messenger, express mail, or similar service immediately. Must select the precincts to be reviewed in state election postelection review by lot and immediately notify the OSS of chosen precincts. OSS provides state election postelection review information on website. A review does not have to take place for a precinct w/office that is subject of a recount - between the 3rd &amp; 10th days following the general election. </t>
    </r>
    <r>
      <rPr>
        <i/>
        <sz val="12"/>
        <rFont val="Calibri"/>
        <family val="2"/>
        <scheme val="minor"/>
      </rPr>
      <t>M.S. 204C.33, subds. 1 &amp; 2; 206.89, subds. 2 &amp; 2a</t>
    </r>
  </si>
  <si>
    <r>
      <t xml:space="preserve">Political Parties: </t>
    </r>
    <r>
      <rPr>
        <u/>
        <sz val="12"/>
        <rFont val="Calibri"/>
        <family val="2"/>
        <scheme val="minor"/>
      </rPr>
      <t>County</t>
    </r>
    <r>
      <rPr>
        <sz val="12"/>
        <rFont val="Calibri"/>
        <family val="2"/>
        <scheme val="minor"/>
      </rPr>
      <t xml:space="preserve"> canvass board meets to canvass state, judicial &amp; federal offices </t>
    </r>
    <r>
      <rPr>
        <b/>
        <i/>
        <u/>
        <sz val="12"/>
        <rFont val="Calibri"/>
        <family val="2"/>
        <scheme val="minor"/>
      </rPr>
      <t>State General</t>
    </r>
    <r>
      <rPr>
        <sz val="12"/>
        <rFont val="Calibri"/>
        <family val="2"/>
        <scheme val="minor"/>
      </rPr>
      <t xml:space="preserve"> election returns. Counties transmit a certified copy of state &amp; federal results report, including registered write-in results, to OSS by messenger, express mail, or similar service immediately. Must select the precincts to be reviewed in state election postelection review by lot and immediately notify the OSS of chosen precincts. OSS provides state election postelection review information on website. A review does not have to take place for a precinct w/office that is subject of a recount - between the 3rd &amp; 10th days following the general election. </t>
    </r>
    <r>
      <rPr>
        <i/>
        <sz val="12"/>
        <rFont val="Calibri"/>
        <family val="2"/>
        <scheme val="minor"/>
      </rPr>
      <t>M.S. 204C.33, subds. 1 &amp; 2; 206.89, subds. 2 &amp; 2a</t>
    </r>
  </si>
  <si>
    <r>
      <t xml:space="preserve">County: </t>
    </r>
    <r>
      <rPr>
        <u/>
        <sz val="12"/>
        <rFont val="Calibri"/>
        <family val="2"/>
        <scheme val="minor"/>
      </rPr>
      <t>County</t>
    </r>
    <r>
      <rPr>
        <sz val="12"/>
        <rFont val="Calibri"/>
        <family val="2"/>
        <scheme val="minor"/>
      </rPr>
      <t xml:space="preserve"> canvass board meets to canvass state, judicial &amp; federal offices </t>
    </r>
    <r>
      <rPr>
        <b/>
        <i/>
        <u/>
        <sz val="12"/>
        <rFont val="Calibri"/>
        <family val="2"/>
        <scheme val="minor"/>
      </rPr>
      <t>State General</t>
    </r>
    <r>
      <rPr>
        <sz val="12"/>
        <rFont val="Calibri"/>
        <family val="2"/>
        <scheme val="minor"/>
      </rPr>
      <t xml:space="preserve"> election returns. Counties transmit a certified copy of state &amp; federal results report, including registered write-in results, to OSS by messenger, express mail, or similar service immediately. Must select the precincts to be reviewed in state election postelection review by lot and immediately notify the OSS of chosen precincts. OSS provides state election postelection review information on website. A review does not have to take place for a precinct w/office that is subject of a recount - between the 3rd &amp; 10th days following the general election. </t>
    </r>
    <r>
      <rPr>
        <i/>
        <sz val="12"/>
        <rFont val="Calibri"/>
        <family val="2"/>
        <scheme val="minor"/>
      </rPr>
      <t>M.S. 204C.33, subds. 1 &amp; 2; 206.89, subds. 2 &amp; 2a</t>
    </r>
  </si>
  <si>
    <r>
      <rPr>
        <b/>
        <sz val="12"/>
        <rFont val="Calibri"/>
        <family val="2"/>
        <scheme val="minor"/>
      </rPr>
      <t xml:space="preserve">OSS: </t>
    </r>
    <r>
      <rPr>
        <u/>
        <sz val="12"/>
        <rFont val="Calibri"/>
        <family val="2"/>
        <scheme val="minor"/>
      </rPr>
      <t xml:space="preserve">State Canvass Board </t>
    </r>
    <r>
      <rPr>
        <sz val="12"/>
        <rFont val="Calibri"/>
        <family val="2"/>
        <scheme val="minor"/>
      </rPr>
      <t xml:space="preserve">shall meet to canvass certified copies of counties' </t>
    </r>
    <r>
      <rPr>
        <b/>
        <i/>
        <u/>
        <sz val="12"/>
        <rFont val="Calibri"/>
        <family val="2"/>
        <scheme val="minor"/>
      </rPr>
      <t>State General</t>
    </r>
    <r>
      <rPr>
        <sz val="12"/>
        <rFont val="Calibri"/>
        <family val="2"/>
        <scheme val="minor"/>
      </rPr>
      <t xml:space="preserve"> canvassing board reports. Sign &amp; certify "correctness." Must declare results within 3 days after completing </t>
    </r>
    <r>
      <rPr>
        <b/>
        <i/>
        <u/>
        <sz val="12"/>
        <rFont val="Calibri"/>
        <family val="2"/>
        <scheme val="minor"/>
      </rPr>
      <t>State General</t>
    </r>
    <r>
      <rPr>
        <sz val="12"/>
        <rFont val="Calibri"/>
        <family val="2"/>
        <scheme val="minor"/>
      </rPr>
      <t xml:space="preserve"> canvass - the 3rd Tuesday following the State General election. </t>
    </r>
    <r>
      <rPr>
        <i/>
        <sz val="12"/>
        <rFont val="Calibri"/>
        <family val="2"/>
        <scheme val="minor"/>
      </rPr>
      <t>M.S. 204C.33, subd. 3</t>
    </r>
  </si>
  <si>
    <r>
      <rPr>
        <b/>
        <sz val="12"/>
        <rFont val="Calibri"/>
        <family val="2"/>
        <scheme val="minor"/>
      </rPr>
      <t xml:space="preserve">Campaign Finance: </t>
    </r>
    <r>
      <rPr>
        <u/>
        <sz val="12"/>
        <rFont val="Calibri"/>
        <family val="2"/>
        <scheme val="minor"/>
      </rPr>
      <t xml:space="preserve">State Canvass Board </t>
    </r>
    <r>
      <rPr>
        <sz val="12"/>
        <rFont val="Calibri"/>
        <family val="2"/>
        <scheme val="minor"/>
      </rPr>
      <t xml:space="preserve">shall meet to canvass certified copies of counties' </t>
    </r>
    <r>
      <rPr>
        <b/>
        <i/>
        <u/>
        <sz val="12"/>
        <rFont val="Calibri"/>
        <family val="2"/>
        <scheme val="minor"/>
      </rPr>
      <t>State General</t>
    </r>
    <r>
      <rPr>
        <sz val="12"/>
        <rFont val="Calibri"/>
        <family val="2"/>
        <scheme val="minor"/>
      </rPr>
      <t xml:space="preserve"> canvassing board reports. Sign &amp; certify "correctness." Must declare results within 3 days after completing </t>
    </r>
    <r>
      <rPr>
        <b/>
        <i/>
        <u/>
        <sz val="12"/>
        <rFont val="Calibri"/>
        <family val="2"/>
        <scheme val="minor"/>
      </rPr>
      <t>State General</t>
    </r>
    <r>
      <rPr>
        <sz val="12"/>
        <rFont val="Calibri"/>
        <family val="2"/>
        <scheme val="minor"/>
      </rPr>
      <t xml:space="preserve"> canvass - the 3rd Tuesday following the State General election. </t>
    </r>
    <r>
      <rPr>
        <i/>
        <sz val="12"/>
        <rFont val="Calibri"/>
        <family val="2"/>
        <scheme val="minor"/>
      </rPr>
      <t>M.S. 204C.33, subd. 3</t>
    </r>
  </si>
  <si>
    <r>
      <rPr>
        <b/>
        <sz val="12"/>
        <rFont val="Calibri"/>
        <family val="2"/>
        <scheme val="minor"/>
      </rPr>
      <t xml:space="preserve">Political Parties: </t>
    </r>
    <r>
      <rPr>
        <u/>
        <sz val="12"/>
        <rFont val="Calibri"/>
        <family val="2"/>
        <scheme val="minor"/>
      </rPr>
      <t xml:space="preserve">State Canvass Board </t>
    </r>
    <r>
      <rPr>
        <sz val="12"/>
        <rFont val="Calibri"/>
        <family val="2"/>
        <scheme val="minor"/>
      </rPr>
      <t xml:space="preserve">shall meet to canvass certified copies of counties' </t>
    </r>
    <r>
      <rPr>
        <b/>
        <i/>
        <u/>
        <sz val="12"/>
        <rFont val="Calibri"/>
        <family val="2"/>
        <scheme val="minor"/>
      </rPr>
      <t>State General</t>
    </r>
    <r>
      <rPr>
        <sz val="12"/>
        <rFont val="Calibri"/>
        <family val="2"/>
        <scheme val="minor"/>
      </rPr>
      <t xml:space="preserve"> canvassing board reports. Sign &amp; certify "correctness." Must declare results within 3 days after completing </t>
    </r>
    <r>
      <rPr>
        <b/>
        <i/>
        <u/>
        <sz val="12"/>
        <rFont val="Calibri"/>
        <family val="2"/>
        <scheme val="minor"/>
      </rPr>
      <t>State General</t>
    </r>
    <r>
      <rPr>
        <sz val="12"/>
        <rFont val="Calibri"/>
        <family val="2"/>
        <scheme val="minor"/>
      </rPr>
      <t xml:space="preserve"> canvass - the 3rd Tuesday following the State General election. </t>
    </r>
    <r>
      <rPr>
        <i/>
        <sz val="12"/>
        <rFont val="Calibri"/>
        <family val="2"/>
        <scheme val="minor"/>
      </rPr>
      <t>M.S. 204C.33, subd. 3</t>
    </r>
  </si>
  <si>
    <r>
      <rPr>
        <b/>
        <sz val="12"/>
        <rFont val="Calibri"/>
        <family val="2"/>
        <scheme val="minor"/>
      </rPr>
      <t xml:space="preserve">County: </t>
    </r>
    <r>
      <rPr>
        <u/>
        <sz val="12"/>
        <rFont val="Calibri"/>
        <family val="2"/>
        <scheme val="minor"/>
      </rPr>
      <t xml:space="preserve">State Canvass Board </t>
    </r>
    <r>
      <rPr>
        <sz val="12"/>
        <rFont val="Calibri"/>
        <family val="2"/>
        <scheme val="minor"/>
      </rPr>
      <t xml:space="preserve">shall meet to canvass certified copies of counties' </t>
    </r>
    <r>
      <rPr>
        <b/>
        <i/>
        <u/>
        <sz val="12"/>
        <rFont val="Calibri"/>
        <family val="2"/>
        <scheme val="minor"/>
      </rPr>
      <t>State General</t>
    </r>
    <r>
      <rPr>
        <sz val="12"/>
        <rFont val="Calibri"/>
        <family val="2"/>
        <scheme val="minor"/>
      </rPr>
      <t xml:space="preserve"> canvassing board reports. Sign &amp; certify "correctness." Must declare results within 3 days after completing </t>
    </r>
    <r>
      <rPr>
        <b/>
        <i/>
        <u/>
        <sz val="12"/>
        <rFont val="Calibri"/>
        <family val="2"/>
        <scheme val="minor"/>
      </rPr>
      <t>State General</t>
    </r>
    <r>
      <rPr>
        <sz val="12"/>
        <rFont val="Calibri"/>
        <family val="2"/>
        <scheme val="minor"/>
      </rPr>
      <t xml:space="preserve"> canvass - the 3rd Tuesday following the State General election. </t>
    </r>
    <r>
      <rPr>
        <i/>
        <sz val="12"/>
        <rFont val="Calibri"/>
        <family val="2"/>
        <scheme val="minor"/>
      </rPr>
      <t>M.S. 204C.33, subd. 3</t>
    </r>
  </si>
  <si>
    <r>
      <rPr>
        <b/>
        <sz val="12"/>
        <rFont val="Calibri"/>
        <family val="2"/>
        <scheme val="minor"/>
      </rPr>
      <t xml:space="preserve">OSS: </t>
    </r>
    <r>
      <rPr>
        <sz val="12"/>
        <rFont val="Calibri"/>
        <family val="2"/>
        <scheme val="minor"/>
      </rPr>
      <t xml:space="preserve">At the </t>
    </r>
    <r>
      <rPr>
        <u/>
        <sz val="12"/>
        <rFont val="Calibri"/>
        <family val="2"/>
        <scheme val="minor"/>
      </rPr>
      <t>State Canvass Board</t>
    </r>
    <r>
      <rPr>
        <sz val="12"/>
        <rFont val="Calibri"/>
        <family val="2"/>
        <scheme val="minor"/>
      </rPr>
      <t xml:space="preserve"> meeting, precincts that were subject to postelection audit are chosen by lot for OSS to monitor and evaluate election procedures - the 3rd Tuesday following the </t>
    </r>
    <r>
      <rPr>
        <b/>
        <i/>
        <u/>
        <sz val="12"/>
        <rFont val="Calibri"/>
        <family val="2"/>
        <scheme val="minor"/>
      </rPr>
      <t>State General</t>
    </r>
    <r>
      <rPr>
        <sz val="12"/>
        <rFont val="Calibri"/>
        <family val="2"/>
        <scheme val="minor"/>
      </rPr>
      <t xml:space="preserve"> election. </t>
    </r>
    <r>
      <rPr>
        <i/>
        <sz val="12"/>
        <rFont val="Calibri"/>
        <family val="2"/>
        <scheme val="minor"/>
      </rPr>
      <t>M.S. 206.895</t>
    </r>
  </si>
  <si>
    <r>
      <rPr>
        <b/>
        <sz val="12"/>
        <rFont val="Calibri"/>
        <family val="2"/>
        <scheme val="minor"/>
      </rPr>
      <t xml:space="preserve">Political Parties: </t>
    </r>
    <r>
      <rPr>
        <sz val="12"/>
        <rFont val="Calibri"/>
        <family val="2"/>
        <scheme val="minor"/>
      </rPr>
      <t xml:space="preserve">At the </t>
    </r>
    <r>
      <rPr>
        <u/>
        <sz val="12"/>
        <rFont val="Calibri"/>
        <family val="2"/>
        <scheme val="minor"/>
      </rPr>
      <t>State Canvass Board</t>
    </r>
    <r>
      <rPr>
        <sz val="12"/>
        <rFont val="Calibri"/>
        <family val="2"/>
        <scheme val="minor"/>
      </rPr>
      <t xml:space="preserve"> meeting, precincts that were subject to postelection audit are chosen by lot for OSS to monitor and evaluate election procedures - the 3rd Tuesday following the </t>
    </r>
    <r>
      <rPr>
        <b/>
        <i/>
        <u/>
        <sz val="12"/>
        <rFont val="Calibri"/>
        <family val="2"/>
        <scheme val="minor"/>
      </rPr>
      <t>State General</t>
    </r>
    <r>
      <rPr>
        <sz val="12"/>
        <rFont val="Calibri"/>
        <family val="2"/>
        <scheme val="minor"/>
      </rPr>
      <t xml:space="preserve"> election. </t>
    </r>
    <r>
      <rPr>
        <i/>
        <sz val="12"/>
        <rFont val="Calibri"/>
        <family val="2"/>
        <scheme val="minor"/>
      </rPr>
      <t>M.S. 206.895</t>
    </r>
  </si>
  <si>
    <r>
      <rPr>
        <b/>
        <sz val="12"/>
        <rFont val="Calibri"/>
        <family val="2"/>
        <scheme val="minor"/>
      </rPr>
      <t xml:space="preserve">County: </t>
    </r>
    <r>
      <rPr>
        <sz val="12"/>
        <rFont val="Calibri"/>
        <family val="2"/>
        <scheme val="minor"/>
      </rPr>
      <t xml:space="preserve">At the </t>
    </r>
    <r>
      <rPr>
        <u/>
        <sz val="12"/>
        <rFont val="Calibri"/>
        <family val="2"/>
        <scheme val="minor"/>
      </rPr>
      <t>State Canvass Board</t>
    </r>
    <r>
      <rPr>
        <sz val="12"/>
        <rFont val="Calibri"/>
        <family val="2"/>
        <scheme val="minor"/>
      </rPr>
      <t xml:space="preserve"> meeting, precincts that were subject to postelection audit are chosen by lot for OSS to monitor and evaluate election procedures - the 3rd Tuesday following the </t>
    </r>
    <r>
      <rPr>
        <b/>
        <i/>
        <u/>
        <sz val="12"/>
        <rFont val="Calibri"/>
        <family val="2"/>
        <scheme val="minor"/>
      </rPr>
      <t>State General</t>
    </r>
    <r>
      <rPr>
        <sz val="12"/>
        <rFont val="Calibri"/>
        <family val="2"/>
        <scheme val="minor"/>
      </rPr>
      <t xml:space="preserve"> election. </t>
    </r>
    <r>
      <rPr>
        <i/>
        <sz val="12"/>
        <rFont val="Calibri"/>
        <family val="2"/>
        <scheme val="minor"/>
      </rPr>
      <t>M.S. 206.895</t>
    </r>
  </si>
  <si>
    <r>
      <rPr>
        <b/>
        <sz val="12"/>
        <rFont val="Calibri"/>
        <family val="2"/>
        <scheme val="minor"/>
      </rPr>
      <t xml:space="preserve">City with a Primary: </t>
    </r>
    <r>
      <rPr>
        <sz val="12"/>
        <rFont val="Calibri"/>
        <family val="2"/>
        <scheme val="minor"/>
      </rPr>
      <t xml:space="preserve">At the </t>
    </r>
    <r>
      <rPr>
        <u/>
        <sz val="12"/>
        <rFont val="Calibri"/>
        <family val="2"/>
        <scheme val="minor"/>
      </rPr>
      <t>State Canvass Board</t>
    </r>
    <r>
      <rPr>
        <sz val="12"/>
        <rFont val="Calibri"/>
        <family val="2"/>
        <scheme val="minor"/>
      </rPr>
      <t xml:space="preserve"> meeting, precincts that were subject to postelection audit are chosen by lot for OSS to monitor and evaluate election procedures - the 3rd Tuesday following the </t>
    </r>
    <r>
      <rPr>
        <b/>
        <i/>
        <u/>
        <sz val="12"/>
        <rFont val="Calibri"/>
        <family val="2"/>
        <scheme val="minor"/>
      </rPr>
      <t>State General</t>
    </r>
    <r>
      <rPr>
        <sz val="12"/>
        <rFont val="Calibri"/>
        <family val="2"/>
        <scheme val="minor"/>
      </rPr>
      <t xml:space="preserve"> election. </t>
    </r>
    <r>
      <rPr>
        <i/>
        <sz val="12"/>
        <rFont val="Calibri"/>
        <family val="2"/>
        <scheme val="minor"/>
      </rPr>
      <t>M.S. 206.895</t>
    </r>
  </si>
  <si>
    <r>
      <rPr>
        <b/>
        <sz val="12"/>
        <rFont val="Calibri"/>
        <family val="2"/>
        <scheme val="minor"/>
      </rPr>
      <t xml:space="preserve">City without a Primary: </t>
    </r>
    <r>
      <rPr>
        <sz val="12"/>
        <rFont val="Calibri"/>
        <family val="2"/>
        <scheme val="minor"/>
      </rPr>
      <t xml:space="preserve">At the </t>
    </r>
    <r>
      <rPr>
        <u/>
        <sz val="12"/>
        <rFont val="Calibri"/>
        <family val="2"/>
        <scheme val="minor"/>
      </rPr>
      <t>State Canvass Board</t>
    </r>
    <r>
      <rPr>
        <sz val="12"/>
        <rFont val="Calibri"/>
        <family val="2"/>
        <scheme val="minor"/>
      </rPr>
      <t xml:space="preserve"> meeting, precincts that were subject to postelection audit are chosen by lot for OSS to monitor and evaluate election procedures - the 3rd Tuesday following the </t>
    </r>
    <r>
      <rPr>
        <b/>
        <i/>
        <u/>
        <sz val="12"/>
        <rFont val="Calibri"/>
        <family val="2"/>
        <scheme val="minor"/>
      </rPr>
      <t>State General</t>
    </r>
    <r>
      <rPr>
        <sz val="12"/>
        <rFont val="Calibri"/>
        <family val="2"/>
        <scheme val="minor"/>
      </rPr>
      <t xml:space="preserve"> election. </t>
    </r>
    <r>
      <rPr>
        <i/>
        <sz val="12"/>
        <rFont val="Calibri"/>
        <family val="2"/>
        <scheme val="minor"/>
      </rPr>
      <t>M.S. 206.895</t>
    </r>
  </si>
  <si>
    <r>
      <rPr>
        <b/>
        <sz val="12"/>
        <rFont val="Calibri"/>
        <family val="2"/>
        <scheme val="minor"/>
      </rPr>
      <t xml:space="preserve">Town with March Elections: </t>
    </r>
    <r>
      <rPr>
        <sz val="12"/>
        <rFont val="Calibri"/>
        <family val="2"/>
        <scheme val="minor"/>
      </rPr>
      <t xml:space="preserve">At the </t>
    </r>
    <r>
      <rPr>
        <u/>
        <sz val="12"/>
        <rFont val="Calibri"/>
        <family val="2"/>
        <scheme val="minor"/>
      </rPr>
      <t>State Canvass Board</t>
    </r>
    <r>
      <rPr>
        <sz val="12"/>
        <rFont val="Calibri"/>
        <family val="2"/>
        <scheme val="minor"/>
      </rPr>
      <t xml:space="preserve"> meeting, precincts that were subject to postelection audit are chosen by lot for OSS to monitor and evaluate election procedures - the 3rd Tuesday following the </t>
    </r>
    <r>
      <rPr>
        <b/>
        <i/>
        <u/>
        <sz val="12"/>
        <rFont val="Calibri"/>
        <family val="2"/>
        <scheme val="minor"/>
      </rPr>
      <t>State General</t>
    </r>
    <r>
      <rPr>
        <sz val="12"/>
        <rFont val="Calibri"/>
        <family val="2"/>
        <scheme val="minor"/>
      </rPr>
      <t xml:space="preserve"> election. </t>
    </r>
    <r>
      <rPr>
        <i/>
        <sz val="12"/>
        <rFont val="Calibri"/>
        <family val="2"/>
        <scheme val="minor"/>
      </rPr>
      <t>M.S. 206.895</t>
    </r>
  </si>
  <si>
    <r>
      <rPr>
        <b/>
        <sz val="12"/>
        <rFont val="Calibri"/>
        <family val="2"/>
        <scheme val="minor"/>
      </rPr>
      <t xml:space="preserve">Town with November Elections: </t>
    </r>
    <r>
      <rPr>
        <sz val="12"/>
        <rFont val="Calibri"/>
        <family val="2"/>
        <scheme val="minor"/>
      </rPr>
      <t xml:space="preserve">At the </t>
    </r>
    <r>
      <rPr>
        <u/>
        <sz val="12"/>
        <rFont val="Calibri"/>
        <family val="2"/>
        <scheme val="minor"/>
      </rPr>
      <t>State Canvass Board</t>
    </r>
    <r>
      <rPr>
        <sz val="12"/>
        <rFont val="Calibri"/>
        <family val="2"/>
        <scheme val="minor"/>
      </rPr>
      <t xml:space="preserve"> meeting, precincts that were subject to postelection audit are chosen by lot for OSS to monitor and evaluate election procedures - the 3rd Tuesday following the </t>
    </r>
    <r>
      <rPr>
        <b/>
        <i/>
        <u/>
        <sz val="12"/>
        <rFont val="Calibri"/>
        <family val="2"/>
        <scheme val="minor"/>
      </rPr>
      <t>State General</t>
    </r>
    <r>
      <rPr>
        <sz val="12"/>
        <rFont val="Calibri"/>
        <family val="2"/>
        <scheme val="minor"/>
      </rPr>
      <t xml:space="preserve"> election. </t>
    </r>
    <r>
      <rPr>
        <i/>
        <sz val="12"/>
        <rFont val="Calibri"/>
        <family val="2"/>
        <scheme val="minor"/>
      </rPr>
      <t>M.S. 206.895</t>
    </r>
  </si>
  <si>
    <t>206.89, subd. 1</t>
  </si>
  <si>
    <r>
      <t xml:space="preserve">OSS: </t>
    </r>
    <r>
      <rPr>
        <sz val="12"/>
        <rFont val="Calibri"/>
        <family val="2"/>
        <scheme val="minor"/>
      </rPr>
      <t xml:space="preserve">County may designate municipal clerk as the "post election review official" - within 24 hours after the county canvass of </t>
    </r>
    <r>
      <rPr>
        <b/>
        <i/>
        <u/>
        <sz val="12"/>
        <rFont val="Calibri"/>
        <family val="2"/>
        <scheme val="minor"/>
      </rPr>
      <t>State General</t>
    </r>
    <r>
      <rPr>
        <sz val="12"/>
        <rFont val="Calibri"/>
        <family val="2"/>
        <scheme val="minor"/>
      </rPr>
      <t xml:space="preserve"> ballot federal, state &amp; judicial offices. </t>
    </r>
    <r>
      <rPr>
        <i/>
        <sz val="12"/>
        <rFont val="Calibri"/>
        <family val="2"/>
        <scheme val="minor"/>
      </rPr>
      <t>M.S. 206.89, subd. 1</t>
    </r>
  </si>
  <si>
    <r>
      <t xml:space="preserve">Political Parties: </t>
    </r>
    <r>
      <rPr>
        <sz val="12"/>
        <rFont val="Calibri"/>
        <family val="2"/>
        <scheme val="minor"/>
      </rPr>
      <t xml:space="preserve">County may designate municipal clerk as the "post election review official" - within 24 hours after the county canvass of </t>
    </r>
    <r>
      <rPr>
        <b/>
        <i/>
        <u/>
        <sz val="12"/>
        <rFont val="Calibri"/>
        <family val="2"/>
        <scheme val="minor"/>
      </rPr>
      <t>State General</t>
    </r>
    <r>
      <rPr>
        <sz val="12"/>
        <rFont val="Calibri"/>
        <family val="2"/>
        <scheme val="minor"/>
      </rPr>
      <t xml:space="preserve"> ballot federal, state &amp; judicial offices. </t>
    </r>
    <r>
      <rPr>
        <i/>
        <sz val="12"/>
        <rFont val="Calibri"/>
        <family val="2"/>
        <scheme val="minor"/>
      </rPr>
      <t>M.S. 206.89, subd. 1</t>
    </r>
  </si>
  <si>
    <r>
      <t xml:space="preserve">County: </t>
    </r>
    <r>
      <rPr>
        <sz val="12"/>
        <rFont val="Calibri"/>
        <family val="2"/>
        <scheme val="minor"/>
      </rPr>
      <t xml:space="preserve">County may designate municipal clerk as the "post election review official" - within 24 hours after the county canvass of </t>
    </r>
    <r>
      <rPr>
        <b/>
        <i/>
        <u/>
        <sz val="12"/>
        <rFont val="Calibri"/>
        <family val="2"/>
        <scheme val="minor"/>
      </rPr>
      <t>State General</t>
    </r>
    <r>
      <rPr>
        <sz val="12"/>
        <rFont val="Calibri"/>
        <family val="2"/>
        <scheme val="minor"/>
      </rPr>
      <t xml:space="preserve"> ballot federal, state &amp; judicial offices. </t>
    </r>
    <r>
      <rPr>
        <i/>
        <sz val="12"/>
        <rFont val="Calibri"/>
        <family val="2"/>
        <scheme val="minor"/>
      </rPr>
      <t>M.S. 206.89, subd. 1</t>
    </r>
  </si>
  <si>
    <r>
      <t xml:space="preserve">City with a Primary: </t>
    </r>
    <r>
      <rPr>
        <sz val="12"/>
        <rFont val="Calibri"/>
        <family val="2"/>
        <scheme val="minor"/>
      </rPr>
      <t xml:space="preserve">County may designate municipal clerk as the "post election review official" - within 24 hours after the county canvass of </t>
    </r>
    <r>
      <rPr>
        <b/>
        <i/>
        <u/>
        <sz val="12"/>
        <rFont val="Calibri"/>
        <family val="2"/>
        <scheme val="minor"/>
      </rPr>
      <t>State General</t>
    </r>
    <r>
      <rPr>
        <sz val="12"/>
        <rFont val="Calibri"/>
        <family val="2"/>
        <scheme val="minor"/>
      </rPr>
      <t xml:space="preserve"> ballot federal, state &amp; judicial offices. </t>
    </r>
    <r>
      <rPr>
        <i/>
        <sz val="12"/>
        <rFont val="Calibri"/>
        <family val="2"/>
        <scheme val="minor"/>
      </rPr>
      <t>M.S. 206.89, subd. 1</t>
    </r>
  </si>
  <si>
    <r>
      <t xml:space="preserve">City without a Primary: </t>
    </r>
    <r>
      <rPr>
        <sz val="12"/>
        <rFont val="Calibri"/>
        <family val="2"/>
        <scheme val="minor"/>
      </rPr>
      <t xml:space="preserve">County may designate municipal clerk as the "post election review official" - within 24 hours after the county canvass of </t>
    </r>
    <r>
      <rPr>
        <b/>
        <i/>
        <u/>
        <sz val="12"/>
        <rFont val="Calibri"/>
        <family val="2"/>
        <scheme val="minor"/>
      </rPr>
      <t>State General</t>
    </r>
    <r>
      <rPr>
        <sz val="12"/>
        <rFont val="Calibri"/>
        <family val="2"/>
        <scheme val="minor"/>
      </rPr>
      <t xml:space="preserve"> ballot federal, state &amp; judicial offices. </t>
    </r>
    <r>
      <rPr>
        <i/>
        <sz val="12"/>
        <rFont val="Calibri"/>
        <family val="2"/>
        <scheme val="minor"/>
      </rPr>
      <t>M.S. 206.89, subd. 1</t>
    </r>
  </si>
  <si>
    <r>
      <t xml:space="preserve">Town with March Elections: </t>
    </r>
    <r>
      <rPr>
        <sz val="12"/>
        <rFont val="Calibri"/>
        <family val="2"/>
        <scheme val="minor"/>
      </rPr>
      <t xml:space="preserve">County may designate municipal clerk as the "post election review official" - within 24 hours after the county canvass of </t>
    </r>
    <r>
      <rPr>
        <b/>
        <i/>
        <u/>
        <sz val="12"/>
        <rFont val="Calibri"/>
        <family val="2"/>
        <scheme val="minor"/>
      </rPr>
      <t>State General</t>
    </r>
    <r>
      <rPr>
        <sz val="12"/>
        <rFont val="Calibri"/>
        <family val="2"/>
        <scheme val="minor"/>
      </rPr>
      <t xml:space="preserve"> ballot federal, state &amp; judicial offices. </t>
    </r>
    <r>
      <rPr>
        <i/>
        <sz val="12"/>
        <rFont val="Calibri"/>
        <family val="2"/>
        <scheme val="minor"/>
      </rPr>
      <t>M.S. 206.89, subd. 1</t>
    </r>
  </si>
  <si>
    <r>
      <t xml:space="preserve">Town with November Elections: </t>
    </r>
    <r>
      <rPr>
        <sz val="12"/>
        <rFont val="Calibri"/>
        <family val="2"/>
        <scheme val="minor"/>
      </rPr>
      <t xml:space="preserve">County may designate municipal clerk as the "post election review official" - within 24 hours after the county canvass of </t>
    </r>
    <r>
      <rPr>
        <b/>
        <i/>
        <u/>
        <sz val="12"/>
        <rFont val="Calibri"/>
        <family val="2"/>
        <scheme val="minor"/>
      </rPr>
      <t>State General</t>
    </r>
    <r>
      <rPr>
        <sz val="12"/>
        <rFont val="Calibri"/>
        <family val="2"/>
        <scheme val="minor"/>
      </rPr>
      <t xml:space="preserve"> ballot federal, state &amp; judicial offices. </t>
    </r>
    <r>
      <rPr>
        <i/>
        <sz val="12"/>
        <rFont val="Calibri"/>
        <family val="2"/>
        <scheme val="minor"/>
      </rPr>
      <t>M.S. 206.89, subd. 1</t>
    </r>
  </si>
  <si>
    <r>
      <t xml:space="preserve">OSS: </t>
    </r>
    <r>
      <rPr>
        <sz val="12"/>
        <rFont val="Calibri"/>
        <family val="2"/>
        <scheme val="minor"/>
      </rPr>
      <t xml:space="preserve">State Elections </t>
    </r>
    <r>
      <rPr>
        <u/>
        <sz val="12"/>
        <rFont val="Calibri"/>
        <family val="2"/>
        <scheme val="minor"/>
      </rPr>
      <t>postelection review time period</t>
    </r>
    <r>
      <rPr>
        <sz val="12"/>
        <rFont val="Calibri"/>
        <family val="2"/>
        <scheme val="minor"/>
      </rPr>
      <t xml:space="preserve">. Date, time &amp; place was set at the State Primary county canvass meeting. Precincts were selected by lot at the State General Election county canvass meeting - must not begin before the 11th day after the </t>
    </r>
    <r>
      <rPr>
        <b/>
        <i/>
        <u/>
        <sz val="12"/>
        <rFont val="Calibri"/>
        <family val="2"/>
        <scheme val="minor"/>
      </rPr>
      <t>State General</t>
    </r>
    <r>
      <rPr>
        <sz val="12"/>
        <rFont val="Calibri"/>
        <family val="2"/>
        <scheme val="minor"/>
      </rPr>
      <t xml:space="preserve"> &amp; must be complete no later than the 18th day after the state general. </t>
    </r>
    <r>
      <rPr>
        <i/>
        <sz val="12"/>
        <rFont val="Calibri"/>
        <family val="2"/>
        <scheme val="minor"/>
      </rPr>
      <t>M.S. 206.89, subds. 1 &amp; 2</t>
    </r>
  </si>
  <si>
    <r>
      <t xml:space="preserve">Political Parties: </t>
    </r>
    <r>
      <rPr>
        <sz val="12"/>
        <rFont val="Calibri"/>
        <family val="2"/>
        <scheme val="minor"/>
      </rPr>
      <t xml:space="preserve">State Elections </t>
    </r>
    <r>
      <rPr>
        <u/>
        <sz val="12"/>
        <rFont val="Calibri"/>
        <family val="2"/>
        <scheme val="minor"/>
      </rPr>
      <t>postelection review time period</t>
    </r>
    <r>
      <rPr>
        <sz val="12"/>
        <rFont val="Calibri"/>
        <family val="2"/>
        <scheme val="minor"/>
      </rPr>
      <t xml:space="preserve">. Date, time &amp; place was set at the State Primary county canvass meeting. Precincts were selected by lot at the State General Election county canvass meeting - must not begin before the 11th day after the </t>
    </r>
    <r>
      <rPr>
        <b/>
        <i/>
        <u/>
        <sz val="12"/>
        <rFont val="Calibri"/>
        <family val="2"/>
        <scheme val="minor"/>
      </rPr>
      <t>State General</t>
    </r>
    <r>
      <rPr>
        <sz val="12"/>
        <rFont val="Calibri"/>
        <family val="2"/>
        <scheme val="minor"/>
      </rPr>
      <t xml:space="preserve"> &amp; must be complete no later than the 18th day after the state general. </t>
    </r>
    <r>
      <rPr>
        <i/>
        <sz val="12"/>
        <rFont val="Calibri"/>
        <family val="2"/>
        <scheme val="minor"/>
      </rPr>
      <t>M.S. 206.89, subds. 1 &amp; 2</t>
    </r>
  </si>
  <si>
    <r>
      <t xml:space="preserve">County: </t>
    </r>
    <r>
      <rPr>
        <sz val="12"/>
        <rFont val="Calibri"/>
        <family val="2"/>
        <scheme val="minor"/>
      </rPr>
      <t xml:space="preserve">State Elections </t>
    </r>
    <r>
      <rPr>
        <u/>
        <sz val="12"/>
        <rFont val="Calibri"/>
        <family val="2"/>
        <scheme val="minor"/>
      </rPr>
      <t>postelection review time period</t>
    </r>
    <r>
      <rPr>
        <sz val="12"/>
        <rFont val="Calibri"/>
        <family val="2"/>
        <scheme val="minor"/>
      </rPr>
      <t xml:space="preserve">. Date, time &amp; place was set at the State Primary county canvass meeting. Precincts were selected by lot at the State General Election county canvass meeting - must not begin before the 11th day after the </t>
    </r>
    <r>
      <rPr>
        <b/>
        <i/>
        <u/>
        <sz val="12"/>
        <rFont val="Calibri"/>
        <family val="2"/>
        <scheme val="minor"/>
      </rPr>
      <t>State General</t>
    </r>
    <r>
      <rPr>
        <sz val="12"/>
        <rFont val="Calibri"/>
        <family val="2"/>
        <scheme val="minor"/>
      </rPr>
      <t xml:space="preserve"> &amp; must be complete no later than the 18th day after the state general. </t>
    </r>
    <r>
      <rPr>
        <i/>
        <sz val="12"/>
        <rFont val="Calibri"/>
        <family val="2"/>
        <scheme val="minor"/>
      </rPr>
      <t>M.S. 206.89, subds. 1 &amp; 2</t>
    </r>
  </si>
  <si>
    <r>
      <t xml:space="preserve">City with a Primary: </t>
    </r>
    <r>
      <rPr>
        <sz val="12"/>
        <rFont val="Calibri"/>
        <family val="2"/>
        <scheme val="minor"/>
      </rPr>
      <t xml:space="preserve">State Elections </t>
    </r>
    <r>
      <rPr>
        <u/>
        <sz val="12"/>
        <rFont val="Calibri"/>
        <family val="2"/>
        <scheme val="minor"/>
      </rPr>
      <t>postelection review time period</t>
    </r>
    <r>
      <rPr>
        <sz val="12"/>
        <rFont val="Calibri"/>
        <family val="2"/>
        <scheme val="minor"/>
      </rPr>
      <t xml:space="preserve">. Date, time &amp; place was set at the State Primary county canvass meeting. Precincts were selected by lot at the State General Election county canvass meeting - must not begin before the 11th day after the </t>
    </r>
    <r>
      <rPr>
        <b/>
        <i/>
        <u/>
        <sz val="12"/>
        <rFont val="Calibri"/>
        <family val="2"/>
        <scheme val="minor"/>
      </rPr>
      <t>State General</t>
    </r>
    <r>
      <rPr>
        <sz val="12"/>
        <rFont val="Calibri"/>
        <family val="2"/>
        <scheme val="minor"/>
      </rPr>
      <t xml:space="preserve"> &amp; must be complete no later than the 18th day after the state general. </t>
    </r>
    <r>
      <rPr>
        <i/>
        <sz val="12"/>
        <rFont val="Calibri"/>
        <family val="2"/>
        <scheme val="minor"/>
      </rPr>
      <t>M.S. 206.89, subds. 1 &amp; 2</t>
    </r>
  </si>
  <si>
    <r>
      <t xml:space="preserve">City without a Primary: </t>
    </r>
    <r>
      <rPr>
        <sz val="12"/>
        <rFont val="Calibri"/>
        <family val="2"/>
        <scheme val="minor"/>
      </rPr>
      <t xml:space="preserve">State Elections </t>
    </r>
    <r>
      <rPr>
        <u/>
        <sz val="12"/>
        <rFont val="Calibri"/>
        <family val="2"/>
        <scheme val="minor"/>
      </rPr>
      <t>postelection review time period</t>
    </r>
    <r>
      <rPr>
        <sz val="12"/>
        <rFont val="Calibri"/>
        <family val="2"/>
        <scheme val="minor"/>
      </rPr>
      <t xml:space="preserve">. Date, time &amp; place was set at the State Primary county canvass meeting. Precincts were selected by lot at the State General Election county canvass meeting - must not begin before the 11th day after the </t>
    </r>
    <r>
      <rPr>
        <b/>
        <i/>
        <u/>
        <sz val="12"/>
        <rFont val="Calibri"/>
        <family val="2"/>
        <scheme val="minor"/>
      </rPr>
      <t>State General</t>
    </r>
    <r>
      <rPr>
        <sz val="12"/>
        <rFont val="Calibri"/>
        <family val="2"/>
        <scheme val="minor"/>
      </rPr>
      <t xml:space="preserve"> &amp; must be complete no later than the 18th day after the state general. </t>
    </r>
    <r>
      <rPr>
        <i/>
        <sz val="12"/>
        <rFont val="Calibri"/>
        <family val="2"/>
        <scheme val="minor"/>
      </rPr>
      <t>M.S. 206.89, subds. 1 &amp; 2</t>
    </r>
  </si>
  <si>
    <r>
      <t xml:space="preserve">Town with March Elections: </t>
    </r>
    <r>
      <rPr>
        <sz val="12"/>
        <rFont val="Calibri"/>
        <family val="2"/>
        <scheme val="minor"/>
      </rPr>
      <t xml:space="preserve">State Elections </t>
    </r>
    <r>
      <rPr>
        <u/>
        <sz val="12"/>
        <rFont val="Calibri"/>
        <family val="2"/>
        <scheme val="minor"/>
      </rPr>
      <t>postelection review time period</t>
    </r>
    <r>
      <rPr>
        <sz val="12"/>
        <rFont val="Calibri"/>
        <family val="2"/>
        <scheme val="minor"/>
      </rPr>
      <t xml:space="preserve">. Date, time &amp; place was set at the State Primary county canvass meeting. Precincts were selected by lot at the State General Election county canvass meeting - must not begin before the 11th day after the </t>
    </r>
    <r>
      <rPr>
        <b/>
        <i/>
        <u/>
        <sz val="12"/>
        <rFont val="Calibri"/>
        <family val="2"/>
        <scheme val="minor"/>
      </rPr>
      <t>State General</t>
    </r>
    <r>
      <rPr>
        <sz val="12"/>
        <rFont val="Calibri"/>
        <family val="2"/>
        <scheme val="minor"/>
      </rPr>
      <t xml:space="preserve"> &amp; must be complete no later than the 18th day after the state general. </t>
    </r>
    <r>
      <rPr>
        <i/>
        <sz val="12"/>
        <rFont val="Calibri"/>
        <family val="2"/>
        <scheme val="minor"/>
      </rPr>
      <t>M.S. 206.89, subds. 1 &amp; 2</t>
    </r>
  </si>
  <si>
    <r>
      <t xml:space="preserve">Town with November Elections: </t>
    </r>
    <r>
      <rPr>
        <sz val="12"/>
        <rFont val="Calibri"/>
        <family val="2"/>
        <scheme val="minor"/>
      </rPr>
      <t xml:space="preserve">State Elections </t>
    </r>
    <r>
      <rPr>
        <u/>
        <sz val="12"/>
        <rFont val="Calibri"/>
        <family val="2"/>
        <scheme val="minor"/>
      </rPr>
      <t>postelection review time period</t>
    </r>
    <r>
      <rPr>
        <sz val="12"/>
        <rFont val="Calibri"/>
        <family val="2"/>
        <scheme val="minor"/>
      </rPr>
      <t xml:space="preserve">. Date, time &amp; place was set at the State Primary county canvass meeting. Precincts were selected by lot at the State General Election county canvass meeting - must not begin before the 11th day after the </t>
    </r>
    <r>
      <rPr>
        <b/>
        <i/>
        <u/>
        <sz val="12"/>
        <rFont val="Calibri"/>
        <family val="2"/>
        <scheme val="minor"/>
      </rPr>
      <t>State General</t>
    </r>
    <r>
      <rPr>
        <sz val="12"/>
        <rFont val="Calibri"/>
        <family val="2"/>
        <scheme val="minor"/>
      </rPr>
      <t xml:space="preserve"> &amp; must be complete no later than the 18th day after the state general. </t>
    </r>
    <r>
      <rPr>
        <i/>
        <sz val="12"/>
        <rFont val="Calibri"/>
        <family val="2"/>
        <scheme val="minor"/>
      </rPr>
      <t>M.S. 206.89, subds. 1 &amp; 2</t>
    </r>
  </si>
  <si>
    <r>
      <t xml:space="preserve">OSS: </t>
    </r>
    <r>
      <rPr>
        <b/>
        <i/>
        <u/>
        <sz val="12"/>
        <rFont val="Calibri"/>
        <family val="2"/>
        <scheme val="minor"/>
      </rPr>
      <t>If</t>
    </r>
    <r>
      <rPr>
        <sz val="12"/>
        <rFont val="Calibri"/>
        <family val="2"/>
        <scheme val="minor"/>
      </rPr>
      <t xml:space="preserve"> the first postelection review reveals a difference greater than one-half of one percent, or greater than 2 votes in a precinct where 400 or fewer voters cast ballots, an additional review in at least 3 precincts in same jurisdiction - within 2 days after first review but must be completed 2 days before State Canvass Board meeting. </t>
    </r>
    <r>
      <rPr>
        <i/>
        <sz val="12"/>
        <rFont val="Calibri"/>
        <family val="2"/>
        <scheme val="minor"/>
      </rPr>
      <t>M.S. 206.89, subds. 3, 5(a) &amp; 6</t>
    </r>
  </si>
  <si>
    <r>
      <t xml:space="preserve">Political Parties: </t>
    </r>
    <r>
      <rPr>
        <b/>
        <i/>
        <u/>
        <sz val="12"/>
        <rFont val="Calibri"/>
        <family val="2"/>
        <scheme val="minor"/>
      </rPr>
      <t>If</t>
    </r>
    <r>
      <rPr>
        <sz val="12"/>
        <rFont val="Calibri"/>
        <family val="2"/>
        <scheme val="minor"/>
      </rPr>
      <t xml:space="preserve"> the first postelection review reveals a difference greater than one-half of one percent, or greater than 2 votes in a precinct where 400 or fewer voters cast ballots, an additional review in at least 3 precincts in same jurisdiction - within 2 days after first review but must be completed 2 days before State Canvass Board meeting. </t>
    </r>
    <r>
      <rPr>
        <i/>
        <sz val="12"/>
        <rFont val="Calibri"/>
        <family val="2"/>
        <scheme val="minor"/>
      </rPr>
      <t>M.S. 206.89, subds. 3, 5(a) &amp; 6</t>
    </r>
  </si>
  <si>
    <r>
      <t xml:space="preserve">County: </t>
    </r>
    <r>
      <rPr>
        <b/>
        <i/>
        <u/>
        <sz val="12"/>
        <rFont val="Calibri"/>
        <family val="2"/>
        <scheme val="minor"/>
      </rPr>
      <t>If</t>
    </r>
    <r>
      <rPr>
        <sz val="12"/>
        <rFont val="Calibri"/>
        <family val="2"/>
        <scheme val="minor"/>
      </rPr>
      <t xml:space="preserve"> the first postelection review reveals a difference greater than one-half of one percent, or greater than 2 votes in a precinct where 400 or fewer voters cast ballots, an additional review in at least 3 precincts in same jurisdiction - within 2 days after first review but must be completed 2 days before State Canvass Board meeting. </t>
    </r>
    <r>
      <rPr>
        <i/>
        <sz val="12"/>
        <rFont val="Calibri"/>
        <family val="2"/>
        <scheme val="minor"/>
      </rPr>
      <t>M.S. 206.89, subds. 3, 5(a) &amp; 6</t>
    </r>
  </si>
  <si>
    <r>
      <t xml:space="preserve">City with a Primary: </t>
    </r>
    <r>
      <rPr>
        <b/>
        <i/>
        <u/>
        <sz val="12"/>
        <rFont val="Calibri"/>
        <family val="2"/>
        <scheme val="minor"/>
      </rPr>
      <t>If</t>
    </r>
    <r>
      <rPr>
        <sz val="12"/>
        <rFont val="Calibri"/>
        <family val="2"/>
        <scheme val="minor"/>
      </rPr>
      <t xml:space="preserve"> the first postelection review reveals a difference greater than one-half of one percent, or greater than 2 votes in a precinct where 400 or fewer voters cast ballots, an additional review in at least 3 precincts in same jurisdiction - within 2 days after first review but must be completed 2 days before State Canvass Board meeting. </t>
    </r>
    <r>
      <rPr>
        <i/>
        <sz val="12"/>
        <rFont val="Calibri"/>
        <family val="2"/>
        <scheme val="minor"/>
      </rPr>
      <t>M.S. 206.89, subds. 3, 5(a) &amp; 6</t>
    </r>
  </si>
  <si>
    <r>
      <t xml:space="preserve">City without a Primary: </t>
    </r>
    <r>
      <rPr>
        <b/>
        <i/>
        <u/>
        <sz val="12"/>
        <rFont val="Calibri"/>
        <family val="2"/>
        <scheme val="minor"/>
      </rPr>
      <t>If</t>
    </r>
    <r>
      <rPr>
        <sz val="12"/>
        <rFont val="Calibri"/>
        <family val="2"/>
        <scheme val="minor"/>
      </rPr>
      <t xml:space="preserve"> the first postelection review reveals a difference greater than one-half of one percent, or greater than 2 votes in a precinct where 400 or fewer voters cast ballots, an additional review in at least 3 precincts in same jurisdiction - within 2 days after first review but must be completed 2 days before State Canvass Board meeting. </t>
    </r>
    <r>
      <rPr>
        <i/>
        <sz val="12"/>
        <rFont val="Calibri"/>
        <family val="2"/>
        <scheme val="minor"/>
      </rPr>
      <t>M.S. 206.89, subds. 3, 5(a) &amp; 6</t>
    </r>
  </si>
  <si>
    <r>
      <t xml:space="preserve">Town with March Elections: </t>
    </r>
    <r>
      <rPr>
        <b/>
        <i/>
        <u/>
        <sz val="12"/>
        <rFont val="Calibri"/>
        <family val="2"/>
        <scheme val="minor"/>
      </rPr>
      <t>If</t>
    </r>
    <r>
      <rPr>
        <sz val="12"/>
        <rFont val="Calibri"/>
        <family val="2"/>
        <scheme val="minor"/>
      </rPr>
      <t xml:space="preserve"> the first postelection review reveals a difference greater than one-half of one percent, or greater than 2 votes in a precinct where 400 or fewer voters cast ballots, an additional review in at least 3 precincts in same jurisdiction - within 2 days after first review but must be completed 2 days before State Canvass Board meeting. </t>
    </r>
    <r>
      <rPr>
        <i/>
        <sz val="12"/>
        <rFont val="Calibri"/>
        <family val="2"/>
        <scheme val="minor"/>
      </rPr>
      <t>M.S. 206.89, subds. 3, 5(a) &amp; 6</t>
    </r>
  </si>
  <si>
    <r>
      <t xml:space="preserve">Town with November Elections: </t>
    </r>
    <r>
      <rPr>
        <b/>
        <i/>
        <u/>
        <sz val="12"/>
        <rFont val="Calibri"/>
        <family val="2"/>
        <scheme val="minor"/>
      </rPr>
      <t>If</t>
    </r>
    <r>
      <rPr>
        <sz val="12"/>
        <rFont val="Calibri"/>
        <family val="2"/>
        <scheme val="minor"/>
      </rPr>
      <t xml:space="preserve"> the first postelection review reveals a difference greater than one-half of one percent, or greater than 2 votes in a precinct where 400 or fewer voters cast ballots, an additional review in at least 3 precincts in same jurisdiction - within 2 days after first review but must be completed 2 days before State Canvass Board meeting. </t>
    </r>
    <r>
      <rPr>
        <i/>
        <sz val="12"/>
        <rFont val="Calibri"/>
        <family val="2"/>
        <scheme val="minor"/>
      </rPr>
      <t>M.S. 206.89, subds. 3, 5(a) &amp; 6</t>
    </r>
  </si>
  <si>
    <r>
      <t xml:space="preserve">OSS: </t>
    </r>
    <r>
      <rPr>
        <b/>
        <i/>
        <u/>
        <sz val="12"/>
        <rFont val="Calibri"/>
        <family val="2"/>
        <scheme val="minor"/>
      </rPr>
      <t>If</t>
    </r>
    <r>
      <rPr>
        <sz val="12"/>
        <rFont val="Calibri"/>
        <family val="2"/>
        <scheme val="minor"/>
      </rPr>
      <t xml:space="preserve"> the second postelection review reveals a difference greater than one-half of one percent, or greater than 2 votes in a precinct where 400 or fewer voters cast ballots, all remaining county precincts must be reviewed -  within 1 week after second review but must be completed 2 days before State Canvass Board meeting. </t>
    </r>
    <r>
      <rPr>
        <i/>
        <sz val="12"/>
        <rFont val="Calibri"/>
        <family val="2"/>
        <scheme val="minor"/>
      </rPr>
      <t>M.S. 206.89, subds. 3, 5(a) &amp; 6</t>
    </r>
  </si>
  <si>
    <r>
      <t xml:space="preserve">Political Parties: </t>
    </r>
    <r>
      <rPr>
        <b/>
        <i/>
        <u/>
        <sz val="12"/>
        <rFont val="Calibri"/>
        <family val="2"/>
        <scheme val="minor"/>
      </rPr>
      <t>If</t>
    </r>
    <r>
      <rPr>
        <sz val="12"/>
        <rFont val="Calibri"/>
        <family val="2"/>
        <scheme val="minor"/>
      </rPr>
      <t xml:space="preserve"> the second postelection review reveals a difference greater than one-half of one percent, or greater than 2 votes in a precinct where 400 or fewer voters cast ballots, all remaining county precincts must be reviewed -  within 1 week after second review but must be completed 2 days before State Canvass Board meeting. </t>
    </r>
    <r>
      <rPr>
        <i/>
        <sz val="12"/>
        <rFont val="Calibri"/>
        <family val="2"/>
        <scheme val="minor"/>
      </rPr>
      <t>M.S. 206.89, subds. 3, 5(a) &amp; 6</t>
    </r>
  </si>
  <si>
    <r>
      <t xml:space="preserve">County: </t>
    </r>
    <r>
      <rPr>
        <b/>
        <i/>
        <u/>
        <sz val="12"/>
        <rFont val="Calibri"/>
        <family val="2"/>
        <scheme val="minor"/>
      </rPr>
      <t>If</t>
    </r>
    <r>
      <rPr>
        <sz val="12"/>
        <rFont val="Calibri"/>
        <family val="2"/>
        <scheme val="minor"/>
      </rPr>
      <t xml:space="preserve"> the second postelection review reveals a difference greater than one-half of one percent, or greater than 2 votes in a precinct where 400 or fewer voters cast ballots, all remaining county precincts must be reviewed -  within 1 week after second review but must be completed 2 days before State Canvass Board meeting. </t>
    </r>
    <r>
      <rPr>
        <i/>
        <sz val="12"/>
        <rFont val="Calibri"/>
        <family val="2"/>
        <scheme val="minor"/>
      </rPr>
      <t>M.S. 206.89, subds. 3, 5(a) &amp; 6</t>
    </r>
  </si>
  <si>
    <r>
      <t xml:space="preserve">City with a Primary: </t>
    </r>
    <r>
      <rPr>
        <b/>
        <i/>
        <u/>
        <sz val="12"/>
        <rFont val="Calibri"/>
        <family val="2"/>
        <scheme val="minor"/>
      </rPr>
      <t>If</t>
    </r>
    <r>
      <rPr>
        <sz val="12"/>
        <rFont val="Calibri"/>
        <family val="2"/>
        <scheme val="minor"/>
      </rPr>
      <t xml:space="preserve"> the second postelection review reveals a difference greater than one-half of one percent, or greater than 2 votes in a precinct where 400 or fewer voters cast ballots, all remaining county precincts must be reviewed -  within 1 week after second review but must be completed 2 days before State Canvass Board meeting. </t>
    </r>
    <r>
      <rPr>
        <i/>
        <sz val="12"/>
        <rFont val="Calibri"/>
        <family val="2"/>
        <scheme val="minor"/>
      </rPr>
      <t>M.S. 206.89, subds. 3, 5(a) &amp; 6</t>
    </r>
  </si>
  <si>
    <r>
      <t xml:space="preserve">City without a Primary: </t>
    </r>
    <r>
      <rPr>
        <b/>
        <i/>
        <u/>
        <sz val="12"/>
        <rFont val="Calibri"/>
        <family val="2"/>
        <scheme val="minor"/>
      </rPr>
      <t>If</t>
    </r>
    <r>
      <rPr>
        <sz val="12"/>
        <rFont val="Calibri"/>
        <family val="2"/>
        <scheme val="minor"/>
      </rPr>
      <t xml:space="preserve"> the second postelection review reveals a difference greater than one-half of one percent, or greater than 2 votes in a precinct where 400 or fewer voters cast ballots, all remaining county precincts must be reviewed -  within 1 week after second review but must be completed 2 days before State Canvass Board meeting. </t>
    </r>
    <r>
      <rPr>
        <i/>
        <sz val="12"/>
        <rFont val="Calibri"/>
        <family val="2"/>
        <scheme val="minor"/>
      </rPr>
      <t>M.S. 206.89, subds. 3, 5(a) &amp; 6</t>
    </r>
  </si>
  <si>
    <r>
      <t xml:space="preserve">Town with March Elections: </t>
    </r>
    <r>
      <rPr>
        <b/>
        <i/>
        <u/>
        <sz val="12"/>
        <rFont val="Calibri"/>
        <family val="2"/>
        <scheme val="minor"/>
      </rPr>
      <t>If</t>
    </r>
    <r>
      <rPr>
        <sz val="12"/>
        <rFont val="Calibri"/>
        <family val="2"/>
        <scheme val="minor"/>
      </rPr>
      <t xml:space="preserve"> the second postelection review reveals a difference greater than one-half of one percent, or greater than 2 votes in a precinct where 400 or fewer voters cast ballots, all remaining county precincts must be reviewed -  within 1 week after second review but must be completed 2 days before State Canvass Board meeting. </t>
    </r>
    <r>
      <rPr>
        <i/>
        <sz val="12"/>
        <rFont val="Calibri"/>
        <family val="2"/>
        <scheme val="minor"/>
      </rPr>
      <t>M.S. 206.89, subds. 3, 5(a) &amp; 6</t>
    </r>
  </si>
  <si>
    <r>
      <t xml:space="preserve">Town with November Elections: </t>
    </r>
    <r>
      <rPr>
        <b/>
        <i/>
        <u/>
        <sz val="12"/>
        <rFont val="Calibri"/>
        <family val="2"/>
        <scheme val="minor"/>
      </rPr>
      <t>If</t>
    </r>
    <r>
      <rPr>
        <sz val="12"/>
        <rFont val="Calibri"/>
        <family val="2"/>
        <scheme val="minor"/>
      </rPr>
      <t xml:space="preserve"> the second postelection review reveals a difference greater than one-half of one percent, or greater than 2 votes in a precinct where 400 or fewer voters cast ballots, all remaining county precincts must be reviewed -  within 1 week after second review but must be completed 2 days before State Canvass Board meeting. </t>
    </r>
    <r>
      <rPr>
        <i/>
        <sz val="12"/>
        <rFont val="Calibri"/>
        <family val="2"/>
        <scheme val="minor"/>
      </rPr>
      <t>M.S. 206.89, subds. 3, 5(a) &amp; 6</t>
    </r>
  </si>
  <si>
    <r>
      <t xml:space="preserve">FEBRUARY UNIFORM ELECTION DAY: Jurisdiction with February Uniform Election Day Special Election. Special Note for Towns: </t>
    </r>
    <r>
      <rPr>
        <sz val="12"/>
        <rFont val="Calibri"/>
        <family val="2"/>
        <scheme val="minor"/>
      </rPr>
      <t xml:space="preserve">Other jurisdictions may </t>
    </r>
    <r>
      <rPr>
        <i/>
        <sz val="12"/>
        <rFont val="Calibri"/>
        <family val="2"/>
        <scheme val="minor"/>
      </rPr>
      <t>also</t>
    </r>
    <r>
      <rPr>
        <sz val="12"/>
        <rFont val="Calibri"/>
        <family val="2"/>
        <scheme val="minor"/>
      </rPr>
      <t xml:space="preserve"> hold special elections on this date. If the town is </t>
    </r>
    <r>
      <rPr>
        <i/>
        <sz val="12"/>
        <rFont val="Calibri"/>
        <family val="2"/>
        <scheme val="minor"/>
      </rPr>
      <t>not</t>
    </r>
    <r>
      <rPr>
        <sz val="12"/>
        <rFont val="Calibri"/>
        <family val="2"/>
        <scheme val="minor"/>
      </rPr>
      <t xml:space="preserve"> holding a </t>
    </r>
    <r>
      <rPr>
        <i/>
        <sz val="12"/>
        <rFont val="Calibri"/>
        <family val="2"/>
        <scheme val="minor"/>
      </rPr>
      <t>standalone</t>
    </r>
    <r>
      <rPr>
        <sz val="12"/>
        <rFont val="Calibri"/>
        <family val="2"/>
        <scheme val="minor"/>
      </rPr>
      <t xml:space="preserve"> election: 1) Assistive voting devices </t>
    </r>
    <r>
      <rPr>
        <i/>
        <sz val="12"/>
        <rFont val="Calibri"/>
        <family val="2"/>
        <scheme val="minor"/>
      </rPr>
      <t>are</t>
    </r>
    <r>
      <rPr>
        <sz val="12"/>
        <rFont val="Calibri"/>
        <family val="2"/>
        <scheme val="minor"/>
      </rPr>
      <t xml:space="preserve"> required and 2) Inclement weather postponement is decided by the jurisdiction with the </t>
    </r>
    <r>
      <rPr>
        <u/>
        <sz val="12"/>
        <rFont val="Calibri"/>
        <family val="2"/>
        <scheme val="minor"/>
      </rPr>
      <t>larger</t>
    </r>
    <r>
      <rPr>
        <sz val="12"/>
        <rFont val="Calibri"/>
        <family val="2"/>
        <scheme val="minor"/>
      </rPr>
      <t xml:space="preserve"> geographic area. </t>
    </r>
    <r>
      <rPr>
        <i/>
        <sz val="12"/>
        <rFont val="Calibri"/>
        <family val="2"/>
        <scheme val="minor"/>
      </rPr>
      <t>M.S. 204B.16, subd. 1; 205.10, subds. 1, 3a &amp; 4; 205.105, subd. 2; 205A.05, subds. 1, 1a &amp; 2; 206.57, subd. 5a(a); 206.90, subd. 6; 373.50, subd. 2</t>
    </r>
  </si>
  <si>
    <r>
      <t xml:space="preserve">APRIL UNIFORM ELECTION DAY: Jurisdiction with April Uniform Election Day Special Election. Special Note for Towns: </t>
    </r>
    <r>
      <rPr>
        <sz val="12"/>
        <rFont val="Calibri"/>
        <family val="2"/>
        <scheme val="minor"/>
      </rPr>
      <t xml:space="preserve">Other jurisdictions may </t>
    </r>
    <r>
      <rPr>
        <i/>
        <sz val="12"/>
        <rFont val="Calibri"/>
        <family val="2"/>
        <scheme val="minor"/>
      </rPr>
      <t>also</t>
    </r>
    <r>
      <rPr>
        <sz val="12"/>
        <rFont val="Calibri"/>
        <family val="2"/>
        <scheme val="minor"/>
      </rPr>
      <t xml:space="preserve"> hold special elections on this date. If the town is </t>
    </r>
    <r>
      <rPr>
        <i/>
        <sz val="12"/>
        <rFont val="Calibri"/>
        <family val="2"/>
        <scheme val="minor"/>
      </rPr>
      <t>not</t>
    </r>
    <r>
      <rPr>
        <sz val="12"/>
        <rFont val="Calibri"/>
        <family val="2"/>
        <scheme val="minor"/>
      </rPr>
      <t xml:space="preserve"> holding a </t>
    </r>
    <r>
      <rPr>
        <i/>
        <sz val="12"/>
        <rFont val="Calibri"/>
        <family val="2"/>
        <scheme val="minor"/>
      </rPr>
      <t>standalone</t>
    </r>
    <r>
      <rPr>
        <sz val="12"/>
        <rFont val="Calibri"/>
        <family val="2"/>
        <scheme val="minor"/>
      </rPr>
      <t xml:space="preserve"> election: 1) Assistive voting devices </t>
    </r>
    <r>
      <rPr>
        <i/>
        <sz val="12"/>
        <rFont val="Calibri"/>
        <family val="2"/>
        <scheme val="minor"/>
      </rPr>
      <t>are</t>
    </r>
    <r>
      <rPr>
        <sz val="12"/>
        <rFont val="Calibri"/>
        <family val="2"/>
        <scheme val="minor"/>
      </rPr>
      <t xml:space="preserve"> required and 2) Inclement weather postponement is decided by the jurisdiction with the </t>
    </r>
    <r>
      <rPr>
        <u/>
        <sz val="12"/>
        <rFont val="Calibri"/>
        <family val="2"/>
        <scheme val="minor"/>
      </rPr>
      <t>larger</t>
    </r>
    <r>
      <rPr>
        <sz val="12"/>
        <rFont val="Calibri"/>
        <family val="2"/>
        <scheme val="minor"/>
      </rPr>
      <t xml:space="preserve"> geographic area. </t>
    </r>
    <r>
      <rPr>
        <i/>
        <sz val="12"/>
        <rFont val="Calibri"/>
        <family val="2"/>
        <scheme val="minor"/>
      </rPr>
      <t>M.S. 204B.16, subd. 1; 205.10, subds. 1, 3a &amp; 4; 205.105, subd. 2; 205A.05, subds. 1, 1a &amp; 2; 206.57, subd. 5a(a); 206.90, subd. 6; 373.50, subd. 2</t>
    </r>
  </si>
  <si>
    <r>
      <t xml:space="preserve">MAY UNIFORM ELECTION DAY: Jurisdiction with May Uniform Election Day Special Election. Special Note for Towns: </t>
    </r>
    <r>
      <rPr>
        <sz val="12"/>
        <rFont val="Calibri"/>
        <family val="2"/>
        <scheme val="minor"/>
      </rPr>
      <t xml:space="preserve">Other jurisdictions may </t>
    </r>
    <r>
      <rPr>
        <i/>
        <sz val="12"/>
        <rFont val="Calibri"/>
        <family val="2"/>
        <scheme val="minor"/>
      </rPr>
      <t>also</t>
    </r>
    <r>
      <rPr>
        <sz val="12"/>
        <rFont val="Calibri"/>
        <family val="2"/>
        <scheme val="minor"/>
      </rPr>
      <t xml:space="preserve"> hold special elections on this date. If the town is </t>
    </r>
    <r>
      <rPr>
        <i/>
        <sz val="12"/>
        <rFont val="Calibri"/>
        <family val="2"/>
        <scheme val="minor"/>
      </rPr>
      <t>not</t>
    </r>
    <r>
      <rPr>
        <sz val="12"/>
        <rFont val="Calibri"/>
        <family val="2"/>
        <scheme val="minor"/>
      </rPr>
      <t xml:space="preserve"> holding a </t>
    </r>
    <r>
      <rPr>
        <i/>
        <sz val="12"/>
        <rFont val="Calibri"/>
        <family val="2"/>
        <scheme val="minor"/>
      </rPr>
      <t>standalone</t>
    </r>
    <r>
      <rPr>
        <sz val="12"/>
        <rFont val="Calibri"/>
        <family val="2"/>
        <scheme val="minor"/>
      </rPr>
      <t xml:space="preserve"> election: 1) Assistive voting devices </t>
    </r>
    <r>
      <rPr>
        <i/>
        <sz val="12"/>
        <rFont val="Calibri"/>
        <family val="2"/>
        <scheme val="minor"/>
      </rPr>
      <t>are</t>
    </r>
    <r>
      <rPr>
        <sz val="12"/>
        <rFont val="Calibri"/>
        <family val="2"/>
        <scheme val="minor"/>
      </rPr>
      <t xml:space="preserve"> required and 2) Inclement weather postponement is decided by the jurisdiction with the </t>
    </r>
    <r>
      <rPr>
        <u/>
        <sz val="12"/>
        <rFont val="Calibri"/>
        <family val="2"/>
        <scheme val="minor"/>
      </rPr>
      <t>larger</t>
    </r>
    <r>
      <rPr>
        <sz val="12"/>
        <rFont val="Calibri"/>
        <family val="2"/>
        <scheme val="minor"/>
      </rPr>
      <t xml:space="preserve"> geographic area. </t>
    </r>
    <r>
      <rPr>
        <i/>
        <sz val="12"/>
        <rFont val="Calibri"/>
        <family val="2"/>
        <scheme val="minor"/>
      </rPr>
      <t>M.S. 204B.16, subd. 1; 205.10, subds. 1, 3a &amp; 4; 205.105, subd. 2; 205A.05, subds. 1, 1a &amp; 2; 206.57, subd. 5a(a); 206.90, subd. 6; 373.50, subd. 2</t>
    </r>
  </si>
  <si>
    <r>
      <t xml:space="preserve">OSS: </t>
    </r>
    <r>
      <rPr>
        <u/>
        <sz val="12"/>
        <rFont val="Calibri"/>
        <family val="2"/>
        <scheme val="minor"/>
      </rPr>
      <t>Newly</t>
    </r>
    <r>
      <rPr>
        <sz val="12"/>
        <rFont val="Calibri"/>
        <family val="2"/>
        <scheme val="minor"/>
      </rPr>
      <t xml:space="preserve"> elected (</t>
    </r>
    <r>
      <rPr>
        <b/>
        <i/>
        <u/>
        <sz val="12"/>
        <rFont val="Calibri"/>
        <family val="2"/>
        <scheme val="minor"/>
      </rPr>
      <t>March Town</t>
    </r>
    <r>
      <rPr>
        <sz val="12"/>
        <rFont val="Calibri"/>
        <family val="2"/>
        <scheme val="minor"/>
      </rPr>
      <t xml:space="preserve"> elections) or appointed town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 2; 8240.2700, subp. 1</t>
    </r>
  </si>
  <si>
    <r>
      <t xml:space="preserve">County: </t>
    </r>
    <r>
      <rPr>
        <u/>
        <sz val="12"/>
        <rFont val="Calibri"/>
        <family val="2"/>
        <scheme val="minor"/>
      </rPr>
      <t>Newly</t>
    </r>
    <r>
      <rPr>
        <sz val="12"/>
        <rFont val="Calibri"/>
        <family val="2"/>
        <scheme val="minor"/>
      </rPr>
      <t xml:space="preserve"> elected (</t>
    </r>
    <r>
      <rPr>
        <b/>
        <i/>
        <u/>
        <sz val="12"/>
        <rFont val="Calibri"/>
        <family val="2"/>
        <scheme val="minor"/>
      </rPr>
      <t>March Town</t>
    </r>
    <r>
      <rPr>
        <sz val="12"/>
        <rFont val="Calibri"/>
        <family val="2"/>
        <scheme val="minor"/>
      </rPr>
      <t xml:space="preserve"> elections) or appointed town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 2; 8240.2700, subp. 1</t>
    </r>
  </si>
  <si>
    <r>
      <t xml:space="preserve">Town with March Elections: </t>
    </r>
    <r>
      <rPr>
        <u/>
        <sz val="12"/>
        <rFont val="Calibri"/>
        <family val="2"/>
        <scheme val="minor"/>
      </rPr>
      <t>Newly</t>
    </r>
    <r>
      <rPr>
        <sz val="12"/>
        <rFont val="Calibri"/>
        <family val="2"/>
        <scheme val="minor"/>
      </rPr>
      <t xml:space="preserve"> elected (</t>
    </r>
    <r>
      <rPr>
        <b/>
        <i/>
        <u/>
        <sz val="12"/>
        <rFont val="Calibri"/>
        <family val="2"/>
        <scheme val="minor"/>
      </rPr>
      <t>March Town</t>
    </r>
    <r>
      <rPr>
        <sz val="12"/>
        <rFont val="Calibri"/>
        <family val="2"/>
        <scheme val="minor"/>
      </rPr>
      <t xml:space="preserve"> elections) or appointed town </t>
    </r>
    <r>
      <rPr>
        <u/>
        <sz val="12"/>
        <rFont val="Calibri"/>
        <family val="2"/>
        <scheme val="minor"/>
      </rPr>
      <t>clerks</t>
    </r>
    <r>
      <rPr>
        <sz val="12"/>
        <rFont val="Calibri"/>
        <family val="2"/>
        <scheme val="minor"/>
      </rPr>
      <t xml:space="preserve"> must successfully complete an initial election administration training course &amp;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municipal election. Certification of local election clerks is managed by &amp; documented with the </t>
    </r>
    <r>
      <rPr>
        <u/>
        <sz val="12"/>
        <rFont val="Calibri"/>
        <family val="2"/>
        <scheme val="minor"/>
      </rPr>
      <t>county auditor</t>
    </r>
    <r>
      <rPr>
        <sz val="12"/>
        <rFont val="Calibri"/>
        <family val="2"/>
        <scheme val="minor"/>
      </rPr>
      <t xml:space="preserve">. </t>
    </r>
    <r>
      <rPr>
        <i/>
        <sz val="12"/>
        <rFont val="Calibri"/>
        <family val="2"/>
        <scheme val="minor"/>
      </rPr>
      <t>M.S. 204B.25, subd. 4; 204B.27, subd. 10; M.R. 8240.0200, subp. 2; 8240.2700, subp. 1</t>
    </r>
  </si>
  <si>
    <r>
      <t xml:space="preserve">OSS: </t>
    </r>
    <r>
      <rPr>
        <sz val="12"/>
        <rFont val="Calibri"/>
        <family val="2"/>
        <scheme val="minor"/>
      </rPr>
      <t xml:space="preserve">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 </t>
    </r>
    <r>
      <rPr>
        <i/>
        <sz val="12"/>
        <rFont val="Calibri"/>
        <family val="2"/>
        <scheme val="minor"/>
      </rPr>
      <t>M.S. 202A.19, subd. 2</t>
    </r>
  </si>
  <si>
    <r>
      <t xml:space="preserve">Political Parties: </t>
    </r>
    <r>
      <rPr>
        <sz val="12"/>
        <rFont val="Calibri"/>
        <family val="2"/>
        <scheme val="minor"/>
      </rPr>
      <t xml:space="preserve">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 </t>
    </r>
    <r>
      <rPr>
        <i/>
        <sz val="12"/>
        <rFont val="Calibri"/>
        <family val="2"/>
        <scheme val="minor"/>
      </rPr>
      <t>M.S. 202A.19, subd. 2</t>
    </r>
  </si>
  <si>
    <r>
      <t xml:space="preserve">County: </t>
    </r>
    <r>
      <rPr>
        <sz val="12"/>
        <rFont val="Calibri"/>
        <family val="2"/>
        <scheme val="minor"/>
      </rPr>
      <t xml:space="preserve">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 </t>
    </r>
    <r>
      <rPr>
        <i/>
        <sz val="12"/>
        <rFont val="Calibri"/>
        <family val="2"/>
        <scheme val="minor"/>
      </rPr>
      <t>M.S. 202A.19, subd. 2</t>
    </r>
  </si>
  <si>
    <r>
      <t xml:space="preserve">City with a Primary: </t>
    </r>
    <r>
      <rPr>
        <sz val="12"/>
        <rFont val="Calibri"/>
        <family val="2"/>
        <scheme val="minor"/>
      </rPr>
      <t xml:space="preserve">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 </t>
    </r>
    <r>
      <rPr>
        <i/>
        <sz val="12"/>
        <rFont val="Calibri"/>
        <family val="2"/>
        <scheme val="minor"/>
      </rPr>
      <t>M.S. 202A.19, subd. 2</t>
    </r>
  </si>
  <si>
    <r>
      <t xml:space="preserve">City without a Primary: </t>
    </r>
    <r>
      <rPr>
        <sz val="12"/>
        <rFont val="Calibri"/>
        <family val="2"/>
        <scheme val="minor"/>
      </rPr>
      <t xml:space="preserve">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 </t>
    </r>
    <r>
      <rPr>
        <i/>
        <sz val="12"/>
        <rFont val="Calibri"/>
        <family val="2"/>
        <scheme val="minor"/>
      </rPr>
      <t>M.S. 202A.19, subd. 2</t>
    </r>
  </si>
  <si>
    <r>
      <t xml:space="preserve">Town with March Elections: </t>
    </r>
    <r>
      <rPr>
        <sz val="12"/>
        <rFont val="Calibri"/>
        <family val="2"/>
        <scheme val="minor"/>
      </rPr>
      <t xml:space="preserve">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 </t>
    </r>
    <r>
      <rPr>
        <i/>
        <sz val="12"/>
        <rFont val="Calibri"/>
        <family val="2"/>
        <scheme val="minor"/>
      </rPr>
      <t>M.S. 202A.19, subd. 2</t>
    </r>
  </si>
  <si>
    <r>
      <t xml:space="preserve">Town with November Elections: </t>
    </r>
    <r>
      <rPr>
        <sz val="12"/>
        <rFont val="Calibri"/>
        <family val="2"/>
        <scheme val="minor"/>
      </rPr>
      <t xml:space="preserve">Last day for employee who is entitled to attend a major political party precinct caucus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 </t>
    </r>
    <r>
      <rPr>
        <i/>
        <sz val="12"/>
        <rFont val="Calibri"/>
        <family val="2"/>
        <scheme val="minor"/>
      </rPr>
      <t>M.S. 202A.19, subd. 2</t>
    </r>
  </si>
  <si>
    <r>
      <t>Jurisdiction with February Uniform Election Day Special Elections: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February Uniform Election Date</t>
    </r>
    <r>
      <rPr>
        <sz val="12"/>
        <rFont val="Calibri"/>
        <family val="2"/>
        <scheme val="minor"/>
      </rPr>
      <t xml:space="preserve"> municipal &amp; school district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</si>
  <si>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 xml:space="preserve">Jurisdiction with February Uniform Election Day Special Election: </t>
    </r>
    <r>
      <rPr>
        <sz val="12"/>
        <rFont val="Calibri"/>
        <family val="2"/>
        <scheme val="minor"/>
      </rPr>
      <t xml:space="preserve">Last day to pre-register for </t>
    </r>
    <r>
      <rPr>
        <b/>
        <i/>
        <u/>
        <sz val="12"/>
        <rFont val="Calibri"/>
        <family val="2"/>
        <scheme val="minor"/>
      </rPr>
      <t>February Uniform Election Date</t>
    </r>
    <r>
      <rPr>
        <sz val="12"/>
        <rFont val="Calibri"/>
        <family val="2"/>
        <scheme val="minor"/>
      </rPr>
      <t xml:space="preserve"> elections. Paper apps received in person or by mail have a 5:00 p.m. deadline. Online voter registrations received through OSS secure website have a 11:59 p.m. deadline – closes 21 days before election. </t>
    </r>
    <r>
      <rPr>
        <i/>
        <sz val="12"/>
        <rFont val="Calibri"/>
        <family val="2"/>
        <scheme val="minor"/>
      </rPr>
      <t>M.S. 201.061, subd. 1</t>
    </r>
  </si>
  <si>
    <r>
      <t>OSS:</t>
    </r>
    <r>
      <rPr>
        <sz val="12"/>
        <rFont val="Calibri"/>
        <family val="2"/>
        <scheme val="minor"/>
      </rPr>
      <t xml:space="preserve"> Last day to pre-register for August 2018 </t>
    </r>
    <r>
      <rPr>
        <b/>
        <i/>
        <u/>
        <sz val="12"/>
        <rFont val="Calibri"/>
        <family val="2"/>
        <scheme val="minor"/>
      </rPr>
      <t>State Primary</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</si>
  <si>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Political Parties:</t>
    </r>
    <r>
      <rPr>
        <sz val="12"/>
        <rFont val="Calibri"/>
        <family val="2"/>
        <scheme val="minor"/>
      </rPr>
      <t xml:space="preserve"> Last day to pre-register for August 2018 </t>
    </r>
    <r>
      <rPr>
        <b/>
        <i/>
        <u/>
        <sz val="12"/>
        <rFont val="Calibri"/>
        <family val="2"/>
        <scheme val="minor"/>
      </rPr>
      <t>State Primary</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</si>
  <si>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County:</t>
    </r>
    <r>
      <rPr>
        <sz val="12"/>
        <rFont val="Calibri"/>
        <family val="2"/>
        <scheme val="minor"/>
      </rPr>
      <t xml:space="preserve"> Last day to pre-register for August 2018 </t>
    </r>
    <r>
      <rPr>
        <b/>
        <i/>
        <u/>
        <sz val="12"/>
        <rFont val="Calibri"/>
        <family val="2"/>
        <scheme val="minor"/>
      </rPr>
      <t>State Primary</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</si>
  <si>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City with a Primary:</t>
    </r>
    <r>
      <rPr>
        <sz val="12"/>
        <rFont val="Calibri"/>
        <family val="2"/>
        <scheme val="minor"/>
      </rPr>
      <t xml:space="preserve"> Last day to pre-register for August 2018 </t>
    </r>
    <r>
      <rPr>
        <b/>
        <i/>
        <u/>
        <sz val="12"/>
        <rFont val="Calibri"/>
        <family val="2"/>
        <scheme val="minor"/>
      </rPr>
      <t>State Primary</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</si>
  <si>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City without a Primary:</t>
    </r>
    <r>
      <rPr>
        <sz val="12"/>
        <rFont val="Calibri"/>
        <family val="2"/>
        <scheme val="minor"/>
      </rPr>
      <t xml:space="preserve"> Last day to pre-register for August 2018 </t>
    </r>
    <r>
      <rPr>
        <b/>
        <i/>
        <u/>
        <sz val="12"/>
        <rFont val="Calibri"/>
        <family val="2"/>
        <scheme val="minor"/>
      </rPr>
      <t>State Primary</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</si>
  <si>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Town with March Elections:</t>
    </r>
    <r>
      <rPr>
        <sz val="12"/>
        <rFont val="Calibri"/>
        <family val="2"/>
        <scheme val="minor"/>
      </rPr>
      <t xml:space="preserve"> Last day to pre-register for August 2018 </t>
    </r>
    <r>
      <rPr>
        <b/>
        <i/>
        <u/>
        <sz val="12"/>
        <rFont val="Calibri"/>
        <family val="2"/>
        <scheme val="minor"/>
      </rPr>
      <t>State Primary</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</si>
  <si>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 xml:space="preserve">Town with November Elections: </t>
    </r>
    <r>
      <rPr>
        <sz val="12"/>
        <rFont val="Calibri"/>
        <family val="2"/>
        <scheme val="minor"/>
      </rPr>
      <t xml:space="preserve">Last day to pre-register for August 2018 </t>
    </r>
    <r>
      <rPr>
        <b/>
        <i/>
        <u/>
        <sz val="12"/>
        <rFont val="Calibri"/>
        <family val="2"/>
        <scheme val="minor"/>
      </rPr>
      <t>State Primary</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</si>
  <si>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School District with a Primary:</t>
    </r>
    <r>
      <rPr>
        <sz val="12"/>
        <rFont val="Calibri"/>
        <family val="2"/>
        <scheme val="minor"/>
      </rPr>
      <t xml:space="preserve"> Last day to pre-register for August 2018 </t>
    </r>
    <r>
      <rPr>
        <b/>
        <i/>
        <u/>
        <sz val="12"/>
        <rFont val="Calibri"/>
        <family val="2"/>
        <scheme val="minor"/>
      </rPr>
      <t>State Primary</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</si>
  <si>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School District without a Primary:</t>
    </r>
    <r>
      <rPr>
        <sz val="12"/>
        <rFont val="Calibri"/>
        <family val="2"/>
        <scheme val="minor"/>
      </rPr>
      <t xml:space="preserve"> Last day to pre-register for August 2018 </t>
    </r>
    <r>
      <rPr>
        <b/>
        <i/>
        <u/>
        <sz val="12"/>
        <rFont val="Calibri"/>
        <family val="2"/>
        <scheme val="minor"/>
      </rPr>
      <t>State Primary</t>
    </r>
    <r>
      <rPr>
        <sz val="12"/>
        <rFont val="Calibri"/>
        <family val="2"/>
        <scheme val="minor"/>
      </rPr>
      <t xml:space="preserve">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</si>
  <si>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Jurisdiction with February Uniform Election Day Special Elections:</t>
    </r>
    <r>
      <rPr>
        <sz val="12"/>
        <rFont val="Calibri"/>
        <family val="2"/>
        <scheme val="minor"/>
      </rPr>
      <t xml:space="preserve"> Last day to pre-register for </t>
    </r>
    <r>
      <rPr>
        <b/>
        <i/>
        <u/>
        <sz val="12"/>
        <rFont val="Calibri"/>
        <family val="2"/>
        <scheme val="minor"/>
      </rPr>
      <t>February Uniform Election Date</t>
    </r>
    <r>
      <rPr>
        <sz val="12"/>
        <rFont val="Calibri"/>
        <family val="2"/>
        <scheme val="minor"/>
      </rPr>
      <t xml:space="preserve"> elections. Paper applications received in person or by mail have a 5:00 p.m. deadline. Online voter registrations received through OSS secure website have a 11:59 p.m. deadline – closes 21 days before election. </t>
    </r>
    <r>
      <rPr>
        <i/>
        <sz val="12"/>
        <rFont val="Calibri"/>
        <family val="2"/>
        <scheme val="minor"/>
      </rPr>
      <t>M.S. 201.061, subd. 1</t>
    </r>
  </si>
  <si>
    <r>
      <t xml:space="preserve">Jurisdiction with February Uniform Election Day Special Election: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February Uniform Election Date</t>
    </r>
    <r>
      <rPr>
        <sz val="12"/>
        <rFont val="Calibri"/>
        <family val="2"/>
        <scheme val="minor"/>
      </rPr>
      <t xml:space="preserve"> </t>
    </r>
    <r>
      <rPr>
        <i/>
        <sz val="12"/>
        <rFont val="Calibri"/>
        <family val="2"/>
        <scheme val="minor"/>
      </rPr>
      <t>special</t>
    </r>
    <r>
      <rPr>
        <sz val="12"/>
        <rFont val="Calibri"/>
        <family val="2"/>
        <scheme val="minor"/>
      </rPr>
      <t xml:space="preserve"> election (</t>
    </r>
    <r>
      <rPr>
        <i/>
        <sz val="12"/>
        <rFont val="Calibri"/>
        <family val="2"/>
        <scheme val="minor"/>
      </rPr>
      <t>not</t>
    </r>
    <r>
      <rPr>
        <sz val="12"/>
        <rFont val="Calibri"/>
        <family val="2"/>
        <scheme val="minor"/>
      </rPr>
      <t xml:space="preserve"> special primary)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special election. </t>
    </r>
    <r>
      <rPr>
        <i/>
        <sz val="12"/>
        <rFont val="Calibri"/>
        <family val="2"/>
        <scheme val="minor"/>
      </rPr>
      <t>M.S. 204C.33, subd. 1; 205.185, subd. 3; 205A.185, subd. 3</t>
    </r>
  </si>
  <si>
    <r>
      <t xml:space="preserve">Jurisdiction with April Uniform Election Day Special Election: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April Uniform Election Date</t>
    </r>
    <r>
      <rPr>
        <sz val="12"/>
        <rFont val="Calibri"/>
        <family val="2"/>
        <scheme val="minor"/>
      </rPr>
      <t xml:space="preserve"> </t>
    </r>
    <r>
      <rPr>
        <i/>
        <sz val="12"/>
        <rFont val="Calibri"/>
        <family val="2"/>
        <scheme val="minor"/>
      </rPr>
      <t>special</t>
    </r>
    <r>
      <rPr>
        <sz val="12"/>
        <rFont val="Calibri"/>
        <family val="2"/>
        <scheme val="minor"/>
      </rPr>
      <t xml:space="preserve"> </t>
    </r>
    <r>
      <rPr>
        <b/>
        <i/>
        <sz val="12"/>
        <rFont val="Calibri"/>
        <family val="2"/>
        <scheme val="minor"/>
      </rPr>
      <t>primary</t>
    </r>
    <r>
      <rPr>
        <sz val="12"/>
        <rFont val="Calibri"/>
        <family val="2"/>
        <scheme val="minor"/>
      </rPr>
      <t xml:space="preserve"> (</t>
    </r>
    <r>
      <rPr>
        <i/>
        <sz val="12"/>
        <rFont val="Calibri"/>
        <family val="2"/>
        <scheme val="minor"/>
      </rPr>
      <t>not</t>
    </r>
    <r>
      <rPr>
        <sz val="12"/>
        <rFont val="Calibri"/>
        <family val="2"/>
        <scheme val="minor"/>
      </rPr>
      <t xml:space="preserve"> special election) </t>
    </r>
    <r>
      <rPr>
        <u/>
        <sz val="12"/>
        <rFont val="Calibri"/>
        <family val="2"/>
        <scheme val="minor"/>
      </rPr>
      <t>canvass board</t>
    </r>
    <r>
      <rPr>
        <sz val="12"/>
        <rFont val="Calibri"/>
        <family val="2"/>
        <scheme val="minor"/>
      </rPr>
      <t xml:space="preserve"> to meet and certify results - between 2nd &amp; 3rd day after special primary. </t>
    </r>
    <r>
      <rPr>
        <i/>
        <sz val="12"/>
        <rFont val="Calibri"/>
        <family val="2"/>
        <scheme val="minor"/>
      </rPr>
      <t>M.S. 204C.32, subd. 1; 205.065, subd. 5; 205A.03, subd. 4(a)(1)</t>
    </r>
  </si>
  <si>
    <r>
      <t xml:space="preserve">Jurisdiction with April Uniform Election Day Special Election: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April Uniform Election Date</t>
    </r>
    <r>
      <rPr>
        <sz val="12"/>
        <rFont val="Calibri"/>
        <family val="2"/>
        <scheme val="minor"/>
      </rPr>
      <t xml:space="preserve"> </t>
    </r>
    <r>
      <rPr>
        <i/>
        <sz val="12"/>
        <rFont val="Calibri"/>
        <family val="2"/>
        <scheme val="minor"/>
      </rPr>
      <t>special</t>
    </r>
    <r>
      <rPr>
        <sz val="12"/>
        <rFont val="Calibri"/>
        <family val="2"/>
        <scheme val="minor"/>
      </rPr>
      <t xml:space="preserve"> election (</t>
    </r>
    <r>
      <rPr>
        <i/>
        <sz val="12"/>
        <rFont val="Calibri"/>
        <family val="2"/>
        <scheme val="minor"/>
      </rPr>
      <t>not</t>
    </r>
    <r>
      <rPr>
        <sz val="12"/>
        <rFont val="Calibri"/>
        <family val="2"/>
        <scheme val="minor"/>
      </rPr>
      <t xml:space="preserve"> special primary)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special election. </t>
    </r>
    <r>
      <rPr>
        <i/>
        <sz val="12"/>
        <rFont val="Calibri"/>
        <family val="2"/>
        <scheme val="minor"/>
      </rPr>
      <t>M.S. 204C.33, subd. 1; 205.185, subd. 3; 205A.185, subd. 3</t>
    </r>
  </si>
  <si>
    <r>
      <t xml:space="preserve">Jurisdiction with May Uniform Election Day Special Election: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May Uniform Election Date</t>
    </r>
    <r>
      <rPr>
        <sz val="12"/>
        <rFont val="Calibri"/>
        <family val="2"/>
        <scheme val="minor"/>
      </rPr>
      <t xml:space="preserve"> </t>
    </r>
    <r>
      <rPr>
        <i/>
        <sz val="12"/>
        <rFont val="Calibri"/>
        <family val="2"/>
        <scheme val="minor"/>
      </rPr>
      <t>special</t>
    </r>
    <r>
      <rPr>
        <sz val="12"/>
        <rFont val="Calibri"/>
        <family val="2"/>
        <scheme val="minor"/>
      </rPr>
      <t xml:space="preserve"> </t>
    </r>
    <r>
      <rPr>
        <b/>
        <i/>
        <sz val="12"/>
        <rFont val="Calibri"/>
        <family val="2"/>
        <scheme val="minor"/>
      </rPr>
      <t>primary</t>
    </r>
    <r>
      <rPr>
        <sz val="12"/>
        <rFont val="Calibri"/>
        <family val="2"/>
        <scheme val="minor"/>
      </rPr>
      <t xml:space="preserve"> (</t>
    </r>
    <r>
      <rPr>
        <i/>
        <sz val="12"/>
        <rFont val="Calibri"/>
        <family val="2"/>
        <scheme val="minor"/>
      </rPr>
      <t>not</t>
    </r>
    <r>
      <rPr>
        <sz val="12"/>
        <rFont val="Calibri"/>
        <family val="2"/>
        <scheme val="minor"/>
      </rPr>
      <t xml:space="preserve"> special election) </t>
    </r>
    <r>
      <rPr>
        <u/>
        <sz val="12"/>
        <rFont val="Calibri"/>
        <family val="2"/>
        <scheme val="minor"/>
      </rPr>
      <t>canvass board</t>
    </r>
    <r>
      <rPr>
        <sz val="12"/>
        <rFont val="Calibri"/>
        <family val="2"/>
        <scheme val="minor"/>
      </rPr>
      <t xml:space="preserve"> to meet and certify results - between 2nd &amp; 3rd day after special primary. </t>
    </r>
    <r>
      <rPr>
        <i/>
        <sz val="12"/>
        <rFont val="Calibri"/>
        <family val="2"/>
        <scheme val="minor"/>
      </rPr>
      <t>M.S. 204C.32, subd. 1; 205.065, subd. 5; 205A.03, subd. 4(a)(1)</t>
    </r>
  </si>
  <si>
    <r>
      <t xml:space="preserve">Jurisdiction with May Uniform Election Day Special Election: </t>
    </r>
    <r>
      <rPr>
        <sz val="12"/>
        <rFont val="Calibri"/>
        <family val="2"/>
        <scheme val="minor"/>
      </rPr>
      <t xml:space="preserve">Time period for county, municipal or school district </t>
    </r>
    <r>
      <rPr>
        <b/>
        <i/>
        <u/>
        <sz val="12"/>
        <rFont val="Calibri"/>
        <family val="2"/>
        <scheme val="minor"/>
      </rPr>
      <t>May Uniform Election Date</t>
    </r>
    <r>
      <rPr>
        <sz val="12"/>
        <rFont val="Calibri"/>
        <family val="2"/>
        <scheme val="minor"/>
      </rPr>
      <t xml:space="preserve"> </t>
    </r>
    <r>
      <rPr>
        <i/>
        <sz val="12"/>
        <rFont val="Calibri"/>
        <family val="2"/>
        <scheme val="minor"/>
      </rPr>
      <t>special</t>
    </r>
    <r>
      <rPr>
        <sz val="12"/>
        <rFont val="Calibri"/>
        <family val="2"/>
        <scheme val="minor"/>
      </rPr>
      <t xml:space="preserve"> election (</t>
    </r>
    <r>
      <rPr>
        <i/>
        <sz val="12"/>
        <rFont val="Calibri"/>
        <family val="2"/>
        <scheme val="minor"/>
      </rPr>
      <t>not</t>
    </r>
    <r>
      <rPr>
        <sz val="12"/>
        <rFont val="Calibri"/>
        <family val="2"/>
        <scheme val="minor"/>
      </rPr>
      <t xml:space="preserve"> special primary)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special election. </t>
    </r>
    <r>
      <rPr>
        <i/>
        <sz val="12"/>
        <rFont val="Calibri"/>
        <family val="2"/>
        <scheme val="minor"/>
      </rPr>
      <t>M.S. 204C.33, subd. 1; 205.185, subd. 3; 205A.185, subd. 3</t>
    </r>
  </si>
  <si>
    <r>
      <t xml:space="preserve">OSS: </t>
    </r>
    <r>
      <rPr>
        <sz val="12"/>
        <rFont val="Calibri"/>
        <family val="2"/>
        <scheme val="minor"/>
      </rPr>
      <t xml:space="preserve">Time period for county, municipal or school district </t>
    </r>
    <r>
      <rPr>
        <b/>
        <i/>
        <u/>
        <sz val="12"/>
        <rFont val="Calibri"/>
        <family val="2"/>
        <scheme val="minor"/>
      </rPr>
      <t>State Primary Date</t>
    </r>
    <r>
      <rPr>
        <sz val="12"/>
        <rFont val="Calibri"/>
        <family val="2"/>
        <scheme val="minor"/>
      </rPr>
      <t xml:space="preserve">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205A.185, subd. 3</t>
    </r>
  </si>
  <si>
    <r>
      <t xml:space="preserve">Political Parties: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Primary Date</t>
    </r>
    <r>
      <rPr>
        <sz val="12"/>
        <rFont val="Calibri"/>
        <family val="2"/>
        <scheme val="minor"/>
      </rPr>
      <t xml:space="preserve">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205A.185, subd. 3</t>
    </r>
  </si>
  <si>
    <r>
      <t xml:space="preserve">County: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Primary Date</t>
    </r>
    <r>
      <rPr>
        <sz val="12"/>
        <rFont val="Calibri"/>
        <family val="2"/>
        <scheme val="minor"/>
      </rPr>
      <t xml:space="preserve">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205A.185, subd. 3</t>
    </r>
  </si>
  <si>
    <r>
      <t xml:space="preserve">City with a Primary: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Primary Date</t>
    </r>
    <r>
      <rPr>
        <sz val="12"/>
        <rFont val="Calibri"/>
        <family val="2"/>
        <scheme val="minor"/>
      </rPr>
      <t xml:space="preserve">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205A.185, subd. 3</t>
    </r>
  </si>
  <si>
    <r>
      <t xml:space="preserve">City without a Primary: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Primary Date</t>
    </r>
    <r>
      <rPr>
        <sz val="12"/>
        <rFont val="Calibri"/>
        <family val="2"/>
        <scheme val="minor"/>
      </rPr>
      <t xml:space="preserve">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205A.185, subd. 3</t>
    </r>
  </si>
  <si>
    <r>
      <t xml:space="preserve">Town with March Elections: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Primary Date</t>
    </r>
    <r>
      <rPr>
        <sz val="12"/>
        <rFont val="Calibri"/>
        <family val="2"/>
        <scheme val="minor"/>
      </rPr>
      <t xml:space="preserve">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205A.185, subd. 3</t>
    </r>
  </si>
  <si>
    <r>
      <t xml:space="preserve">Town with November Elections: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Primary Date</t>
    </r>
    <r>
      <rPr>
        <sz val="12"/>
        <rFont val="Calibri"/>
        <family val="2"/>
        <scheme val="minor"/>
      </rPr>
      <t xml:space="preserve">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205A.185, subd. 3</t>
    </r>
  </si>
  <si>
    <r>
      <t xml:space="preserve">School District with a Primary: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Primary Date</t>
    </r>
    <r>
      <rPr>
        <sz val="12"/>
        <rFont val="Calibri"/>
        <family val="2"/>
        <scheme val="minor"/>
      </rPr>
      <t xml:space="preserve">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205A.185, subd. 3</t>
    </r>
  </si>
  <si>
    <r>
      <t xml:space="preserve">School District without a Primary Election: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Primary Date</t>
    </r>
    <r>
      <rPr>
        <sz val="12"/>
        <rFont val="Calibri"/>
        <family val="2"/>
        <scheme val="minor"/>
      </rPr>
      <t xml:space="preserve">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205A.185, subd. 3</t>
    </r>
  </si>
  <si>
    <r>
      <t xml:space="preserve">Jurisdiction with February Uniform Election Day Special Election: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February Uniform Election Date</t>
    </r>
    <r>
      <rPr>
        <sz val="12"/>
        <rFont val="Calibri"/>
        <family val="2"/>
        <scheme val="minor"/>
      </rPr>
      <t xml:space="preserve"> </t>
    </r>
    <r>
      <rPr>
        <i/>
        <sz val="12"/>
        <rFont val="Calibri"/>
        <family val="2"/>
        <scheme val="minor"/>
      </rPr>
      <t>special</t>
    </r>
    <r>
      <rPr>
        <sz val="12"/>
        <rFont val="Calibri"/>
        <family val="2"/>
        <scheme val="minor"/>
      </rPr>
      <t xml:space="preserve"> </t>
    </r>
    <r>
      <rPr>
        <b/>
        <i/>
        <sz val="12"/>
        <rFont val="Calibri"/>
        <family val="2"/>
        <scheme val="minor"/>
      </rPr>
      <t>primary</t>
    </r>
    <r>
      <rPr>
        <sz val="12"/>
        <rFont val="Calibri"/>
        <family val="2"/>
        <scheme val="minor"/>
      </rPr>
      <t xml:space="preserve"> (</t>
    </r>
    <r>
      <rPr>
        <i/>
        <sz val="12"/>
        <rFont val="Calibri"/>
        <family val="2"/>
        <scheme val="minor"/>
      </rPr>
      <t>not</t>
    </r>
    <r>
      <rPr>
        <sz val="12"/>
        <rFont val="Calibri"/>
        <family val="2"/>
        <scheme val="minor"/>
      </rPr>
      <t xml:space="preserve"> special election) </t>
    </r>
    <r>
      <rPr>
        <u/>
        <sz val="12"/>
        <rFont val="Calibri"/>
        <family val="2"/>
        <scheme val="minor"/>
      </rPr>
      <t>canvass board</t>
    </r>
    <r>
      <rPr>
        <sz val="12"/>
        <rFont val="Calibri"/>
        <family val="2"/>
        <scheme val="minor"/>
      </rPr>
      <t xml:space="preserve"> to meet and certify results - between 2nd &amp; 3rd day after special primary. </t>
    </r>
    <r>
      <rPr>
        <i/>
        <sz val="12"/>
        <rFont val="Calibri"/>
        <family val="2"/>
        <scheme val="minor"/>
      </rPr>
      <t>M.S. 204C.32, subd. 1; 205.065, subd. 5; 205A.03, subd. 4(a)(1)</t>
    </r>
  </si>
  <si>
    <r>
      <t xml:space="preserve">Political Parties: </t>
    </r>
    <r>
      <rPr>
        <sz val="12"/>
        <rFont val="Calibri"/>
        <family val="2"/>
        <scheme val="minor"/>
      </rPr>
      <t xml:space="preserve">Last day for municipality to </t>
    </r>
    <r>
      <rPr>
        <b/>
        <sz val="12"/>
        <rFont val="Calibri"/>
        <family val="2"/>
        <scheme val="minor"/>
      </rPr>
      <t>withdraw</t>
    </r>
    <r>
      <rPr>
        <sz val="12"/>
        <rFont val="Calibri"/>
        <family val="2"/>
        <scheme val="minor"/>
      </rPr>
      <t xml:space="preserve"> from participating in a </t>
    </r>
    <r>
      <rPr>
        <i/>
        <sz val="12"/>
        <rFont val="Calibri"/>
        <family val="2"/>
        <scheme val="minor"/>
      </rPr>
      <t>combined</t>
    </r>
    <r>
      <rPr>
        <sz val="12"/>
        <rFont val="Calibri"/>
        <family val="2"/>
        <scheme val="minor"/>
      </rPr>
      <t xml:space="preserve"> polling place by filing a resolution of withdrawal with the county auditor - no later than April 1 of any year other than the year before presidential nomination primary is scheduled (by October 1 year before PNP). </t>
    </r>
    <r>
      <rPr>
        <i/>
        <sz val="12"/>
        <rFont val="Calibri"/>
        <family val="2"/>
        <scheme val="minor"/>
      </rPr>
      <t>M.S. 204B.14, subd. 2(b)</t>
    </r>
  </si>
  <si>
    <r>
      <t xml:space="preserve">City with a Primary: </t>
    </r>
    <r>
      <rPr>
        <sz val="12"/>
        <rFont val="Calibri"/>
        <family val="2"/>
        <scheme val="minor"/>
      </rPr>
      <t xml:space="preserve">Last day for municipality to </t>
    </r>
    <r>
      <rPr>
        <b/>
        <sz val="12"/>
        <rFont val="Calibri"/>
        <family val="2"/>
        <scheme val="minor"/>
      </rPr>
      <t>withdraw</t>
    </r>
    <r>
      <rPr>
        <sz val="12"/>
        <rFont val="Calibri"/>
        <family val="2"/>
        <scheme val="minor"/>
      </rPr>
      <t xml:space="preserve"> from participating in a </t>
    </r>
    <r>
      <rPr>
        <i/>
        <sz val="12"/>
        <rFont val="Calibri"/>
        <family val="2"/>
        <scheme val="minor"/>
      </rPr>
      <t>combined</t>
    </r>
    <r>
      <rPr>
        <sz val="12"/>
        <rFont val="Calibri"/>
        <family val="2"/>
        <scheme val="minor"/>
      </rPr>
      <t xml:space="preserve"> polling place by filing a resolution of withdrawal with the county auditor - no later than April 1 of any year other than the year before presidential nomination primary is scheduled (by October 1 year before PNP). </t>
    </r>
    <r>
      <rPr>
        <i/>
        <sz val="12"/>
        <rFont val="Calibri"/>
        <family val="2"/>
        <scheme val="minor"/>
      </rPr>
      <t>M.S. 204B.14, subd. 2(b)</t>
    </r>
  </si>
  <si>
    <r>
      <t xml:space="preserve">City without a Primary: </t>
    </r>
    <r>
      <rPr>
        <sz val="12"/>
        <rFont val="Calibri"/>
        <family val="2"/>
        <scheme val="minor"/>
      </rPr>
      <t xml:space="preserve">Last day for municipality to </t>
    </r>
    <r>
      <rPr>
        <b/>
        <sz val="12"/>
        <rFont val="Calibri"/>
        <family val="2"/>
        <scheme val="minor"/>
      </rPr>
      <t>withdraw</t>
    </r>
    <r>
      <rPr>
        <sz val="12"/>
        <rFont val="Calibri"/>
        <family val="2"/>
        <scheme val="minor"/>
      </rPr>
      <t xml:space="preserve"> from participating in a </t>
    </r>
    <r>
      <rPr>
        <i/>
        <sz val="12"/>
        <rFont val="Calibri"/>
        <family val="2"/>
        <scheme val="minor"/>
      </rPr>
      <t>combined</t>
    </r>
    <r>
      <rPr>
        <sz val="12"/>
        <rFont val="Calibri"/>
        <family val="2"/>
        <scheme val="minor"/>
      </rPr>
      <t xml:space="preserve"> polling place by filing a resolution of withdrawal with the county auditor - no later than April 1 of any year other than the year before presidential nomination primary is scheduled (by October 1 year before PNP). </t>
    </r>
    <r>
      <rPr>
        <i/>
        <sz val="12"/>
        <rFont val="Calibri"/>
        <family val="2"/>
        <scheme val="minor"/>
      </rPr>
      <t>M.S. 204B.14, subd. 2(b)</t>
    </r>
  </si>
  <si>
    <r>
      <t xml:space="preserve">Town with November Elections: </t>
    </r>
    <r>
      <rPr>
        <sz val="12"/>
        <rFont val="Calibri"/>
        <family val="2"/>
        <scheme val="minor"/>
      </rPr>
      <t xml:space="preserve">Last day for municipality to </t>
    </r>
    <r>
      <rPr>
        <b/>
        <sz val="12"/>
        <rFont val="Calibri"/>
        <family val="2"/>
        <scheme val="minor"/>
      </rPr>
      <t>withdraw</t>
    </r>
    <r>
      <rPr>
        <sz val="12"/>
        <rFont val="Calibri"/>
        <family val="2"/>
        <scheme val="minor"/>
      </rPr>
      <t xml:space="preserve"> from participating in a </t>
    </r>
    <r>
      <rPr>
        <i/>
        <sz val="12"/>
        <rFont val="Calibri"/>
        <family val="2"/>
        <scheme val="minor"/>
      </rPr>
      <t>combined</t>
    </r>
    <r>
      <rPr>
        <sz val="12"/>
        <rFont val="Calibri"/>
        <family val="2"/>
        <scheme val="minor"/>
      </rPr>
      <t xml:space="preserve"> polling place by filing a resolution of withdrawal with the county auditor - no later than April 1 of any year other than the year before presidential nomination primary is scheduled (by October 1 year before PNP). </t>
    </r>
    <r>
      <rPr>
        <i/>
        <sz val="12"/>
        <rFont val="Calibri"/>
        <family val="2"/>
        <scheme val="minor"/>
      </rPr>
      <t>M.S. 204B.14, subd. 2(b)</t>
    </r>
  </si>
  <si>
    <r>
      <t xml:space="preserve">OSS: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</si>
  <si>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Campaign Finance: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</si>
  <si>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Political Parties: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</si>
  <si>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County: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</si>
  <si>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City with a Primary: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</si>
  <si>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City without a Primary: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</si>
  <si>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Town with March Elections: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</si>
  <si>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Town with November Elections: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</si>
  <si>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Hospital District: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</si>
  <si>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School District without a Primary: </t>
    </r>
    <r>
      <rPr>
        <sz val="12"/>
        <rFont val="Calibri"/>
        <family val="2"/>
        <scheme val="minor"/>
      </rPr>
      <t xml:space="preserve">Last day to </t>
    </r>
    <r>
      <rPr>
        <b/>
        <i/>
        <u/>
        <sz val="12"/>
        <rFont val="Calibri"/>
        <family val="2"/>
        <scheme val="minor"/>
      </rPr>
      <t>publish</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2 weeks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</si>
  <si>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OSS: </t>
    </r>
    <r>
      <rPr>
        <sz val="12"/>
        <rFont val="Calibri"/>
        <family val="2"/>
        <scheme val="minor"/>
      </rPr>
      <t xml:space="preserve">Last day to </t>
    </r>
    <r>
      <rPr>
        <b/>
        <i/>
        <u/>
        <sz val="12"/>
        <rFont val="Calibri"/>
        <family val="2"/>
        <scheme val="minor"/>
      </rPr>
      <t>post</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10 days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</si>
  <si>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Campaign Finance: </t>
    </r>
    <r>
      <rPr>
        <sz val="12"/>
        <rFont val="Calibri"/>
        <family val="2"/>
        <scheme val="minor"/>
      </rPr>
      <t xml:space="preserve">Last day to </t>
    </r>
    <r>
      <rPr>
        <b/>
        <i/>
        <u/>
        <sz val="12"/>
        <rFont val="Calibri"/>
        <family val="2"/>
        <scheme val="minor"/>
      </rPr>
      <t>post</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10 days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</si>
  <si>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County: </t>
    </r>
    <r>
      <rPr>
        <sz val="12"/>
        <rFont val="Calibri"/>
        <family val="2"/>
        <scheme val="minor"/>
      </rPr>
      <t xml:space="preserve">Last day to </t>
    </r>
    <r>
      <rPr>
        <b/>
        <i/>
        <u/>
        <sz val="12"/>
        <rFont val="Calibri"/>
        <family val="2"/>
        <scheme val="minor"/>
      </rPr>
      <t>post</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10 days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</si>
  <si>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City with a Primary: </t>
    </r>
    <r>
      <rPr>
        <sz val="12"/>
        <rFont val="Calibri"/>
        <family val="2"/>
        <scheme val="minor"/>
      </rPr>
      <t xml:space="preserve">Last day to </t>
    </r>
    <r>
      <rPr>
        <b/>
        <i/>
        <u/>
        <sz val="12"/>
        <rFont val="Calibri"/>
        <family val="2"/>
        <scheme val="minor"/>
      </rPr>
      <t>post</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10 days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</si>
  <si>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City without a Primary: </t>
    </r>
    <r>
      <rPr>
        <sz val="12"/>
        <rFont val="Calibri"/>
        <family val="2"/>
        <scheme val="minor"/>
      </rPr>
      <t xml:space="preserve">Last day to </t>
    </r>
    <r>
      <rPr>
        <b/>
        <i/>
        <u/>
        <sz val="12"/>
        <rFont val="Calibri"/>
        <family val="2"/>
        <scheme val="minor"/>
      </rPr>
      <t>post</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10 days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</si>
  <si>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Town with March Elections: </t>
    </r>
    <r>
      <rPr>
        <sz val="12"/>
        <rFont val="Calibri"/>
        <family val="2"/>
        <scheme val="minor"/>
      </rPr>
      <t xml:space="preserve">Last day to </t>
    </r>
    <r>
      <rPr>
        <b/>
        <i/>
        <u/>
        <sz val="12"/>
        <rFont val="Calibri"/>
        <family val="2"/>
        <scheme val="minor"/>
      </rPr>
      <t>post</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10 days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</si>
  <si>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Town with November Elections: </t>
    </r>
    <r>
      <rPr>
        <sz val="12"/>
        <rFont val="Calibri"/>
        <family val="2"/>
        <scheme val="minor"/>
      </rPr>
      <t xml:space="preserve">Last day to </t>
    </r>
    <r>
      <rPr>
        <b/>
        <i/>
        <u/>
        <sz val="12"/>
        <rFont val="Calibri"/>
        <family val="2"/>
        <scheme val="minor"/>
      </rPr>
      <t>post</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10 days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</si>
  <si>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Hospital District: </t>
    </r>
    <r>
      <rPr>
        <sz val="12"/>
        <rFont val="Calibri"/>
        <family val="2"/>
        <scheme val="minor"/>
      </rPr>
      <t xml:space="preserve">Last day to </t>
    </r>
    <r>
      <rPr>
        <b/>
        <i/>
        <u/>
        <sz val="12"/>
        <rFont val="Calibri"/>
        <family val="2"/>
        <scheme val="minor"/>
      </rPr>
      <t>post</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10 days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</si>
  <si>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 xml:space="preserve">School District without a Primary: </t>
    </r>
    <r>
      <rPr>
        <sz val="12"/>
        <rFont val="Calibri"/>
        <family val="2"/>
        <scheme val="minor"/>
      </rPr>
      <t xml:space="preserve">Last day to </t>
    </r>
    <r>
      <rPr>
        <b/>
        <i/>
        <u/>
        <sz val="12"/>
        <rFont val="Calibri"/>
        <family val="2"/>
        <scheme val="minor"/>
      </rPr>
      <t>post</t>
    </r>
    <r>
      <rPr>
        <sz val="12"/>
        <rFont val="Calibri"/>
        <family val="2"/>
        <scheme val="minor"/>
      </rPr>
      <t xml:space="preserve"> a notice of </t>
    </r>
    <r>
      <rPr>
        <b/>
        <sz val="12"/>
        <rFont val="Calibri"/>
        <family val="2"/>
        <scheme val="minor"/>
      </rPr>
      <t>"late filing"</t>
    </r>
    <r>
      <rPr>
        <sz val="12"/>
        <rFont val="Calibri"/>
        <family val="2"/>
        <scheme val="minor"/>
      </rPr>
      <t xml:space="preserve"> period dates for cities </t>
    </r>
    <r>
      <rPr>
        <b/>
        <i/>
        <sz val="12"/>
        <rFont val="Calibri"/>
        <family val="2"/>
        <scheme val="minor"/>
      </rPr>
      <t>without</t>
    </r>
    <r>
      <rPr>
        <sz val="12"/>
        <rFont val="Calibri"/>
        <family val="2"/>
        <scheme val="minor"/>
      </rPr>
      <t xml:space="preserve"> a primary, towns with November elections, hospital districts &amp; school district's </t>
    </r>
    <r>
      <rPr>
        <b/>
        <i/>
        <sz val="12"/>
        <rFont val="Calibri"/>
        <family val="2"/>
        <scheme val="minor"/>
      </rPr>
      <t>without</t>
    </r>
    <r>
      <rPr>
        <sz val="12"/>
        <rFont val="Calibri"/>
        <family val="2"/>
        <scheme val="minor"/>
      </rPr>
      <t xml:space="preserve"> a primary. Municipal clerk's office must be open from </t>
    </r>
    <r>
      <rPr>
        <u/>
        <sz val="12"/>
        <rFont val="Calibri"/>
        <family val="2"/>
        <scheme val="minor"/>
      </rPr>
      <t>1-5 p.m. on the last day of filing</t>
    </r>
    <r>
      <rPr>
        <sz val="12"/>
        <rFont val="Calibri"/>
        <family val="2"/>
        <scheme val="minor"/>
      </rPr>
      <t xml:space="preserve">. Counties (unorganized territory), cities &amp; towns </t>
    </r>
    <r>
      <rPr>
        <i/>
        <sz val="12"/>
        <rFont val="Calibri"/>
        <family val="2"/>
        <scheme val="minor"/>
      </rPr>
      <t>may</t>
    </r>
    <r>
      <rPr>
        <sz val="12"/>
        <rFont val="Calibri"/>
        <family val="2"/>
        <scheme val="minor"/>
      </rPr>
      <t xml:space="preserve"> have hospital district candidates file at this time (residence jurisdiction of the HD candidate) even if it is not </t>
    </r>
    <r>
      <rPr>
        <i/>
        <sz val="12"/>
        <rFont val="Calibri"/>
        <family val="2"/>
        <scheme val="minor"/>
      </rPr>
      <t>their</t>
    </r>
    <r>
      <rPr>
        <sz val="12"/>
        <rFont val="Calibri"/>
        <family val="2"/>
        <scheme val="minor"/>
      </rPr>
      <t xml:space="preserve"> officer's filing period - at least 10 days before the first day to file affidavits for </t>
    </r>
    <r>
      <rPr>
        <b/>
        <i/>
        <u/>
        <sz val="12"/>
        <rFont val="Calibri"/>
        <family val="2"/>
        <scheme val="minor"/>
      </rPr>
      <t>State General</t>
    </r>
    <r>
      <rPr>
        <sz val="12"/>
        <rFont val="Calibri"/>
        <family val="2"/>
        <scheme val="minor"/>
      </rPr>
      <t xml:space="preserve">. </t>
    </r>
    <r>
      <rPr>
        <i/>
        <sz val="12"/>
        <rFont val="Calibri"/>
        <family val="2"/>
        <scheme val="minor"/>
      </rPr>
      <t>M.S. 205.13, subds. 1a &amp; 2; 205A.06, subds. 1a &amp; 2; 447.32, subds. 3 &amp; 4</t>
    </r>
  </si>
  <si>
    <r>
      <t>County: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Primary </t>
    </r>
    <r>
      <rPr>
        <sz val="12"/>
        <rFont val="Calibri"/>
        <family val="2"/>
        <scheme val="minor"/>
      </rPr>
      <t xml:space="preserve">election. </t>
    </r>
    <r>
      <rPr>
        <i/>
        <sz val="12"/>
        <rFont val="Calibri"/>
        <family val="2"/>
        <scheme val="minor"/>
      </rPr>
      <t>M.S. 211A.02, subd. 1</t>
    </r>
  </si>
  <si>
    <r>
      <t xml:space="preserve">Town with March Elections: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</si>
  <si>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City with a Primary: </t>
    </r>
    <r>
      <rPr>
        <u val="double"/>
        <sz val="12"/>
        <rFont val="Calibri"/>
        <family val="2"/>
        <scheme val="minor"/>
      </rPr>
      <t>Last day of filing</t>
    </r>
    <r>
      <rPr>
        <sz val="12"/>
        <rFont val="Calibri"/>
        <family val="2"/>
        <scheme val="minor"/>
      </rPr>
      <t xml:space="preserve"> for offices of cities </t>
    </r>
    <r>
      <rPr>
        <b/>
        <i/>
        <sz val="12"/>
        <rFont val="Calibri"/>
        <family val="2"/>
        <scheme val="minor"/>
      </rPr>
      <t>without</t>
    </r>
    <r>
      <rPr>
        <sz val="12"/>
        <rFont val="Calibri"/>
        <family val="2"/>
        <scheme val="minor"/>
      </rPr>
      <t xml:space="preserve"> a primary, towns with November elections, school districts </t>
    </r>
    <r>
      <rPr>
        <b/>
        <i/>
        <sz val="12"/>
        <rFont val="Calibri"/>
        <family val="2"/>
        <scheme val="minor"/>
      </rPr>
      <t>without</t>
    </r>
    <r>
      <rPr>
        <sz val="12"/>
        <rFont val="Calibri"/>
        <family val="2"/>
        <scheme val="minor"/>
      </rPr>
      <t xml:space="preserve"> a primary and hospital districts </t>
    </r>
    <r>
      <rPr>
        <b/>
        <i/>
        <u/>
        <sz val="12"/>
        <rFont val="Calibri"/>
        <family val="2"/>
        <scheme val="minor"/>
      </rPr>
      <t>filing period</t>
    </r>
    <r>
      <rPr>
        <sz val="12"/>
        <rFont val="Calibri"/>
        <family val="2"/>
        <scheme val="minor"/>
      </rPr>
      <t xml:space="preserve">. Hospital district candidates file with their county (unorganized territory)/city/town of residence (even if it is </t>
    </r>
    <r>
      <rPr>
        <i/>
        <sz val="12"/>
        <rFont val="Calibri"/>
        <family val="2"/>
        <scheme val="minor"/>
      </rPr>
      <t>not</t>
    </r>
    <r>
      <rPr>
        <sz val="12"/>
        <rFont val="Calibri"/>
        <family val="2"/>
        <scheme val="minor"/>
      </rPr>
      <t xml:space="preserve"> the filing period for the city's/town's officers). Municipal clerk's office </t>
    </r>
    <r>
      <rPr>
        <u/>
        <sz val="12"/>
        <rFont val="Calibri"/>
        <family val="2"/>
        <scheme val="minor"/>
      </rPr>
      <t>must be open from 1:00 - 5:00 p.m.</t>
    </r>
    <r>
      <rPr>
        <sz val="12"/>
        <rFont val="Calibri"/>
        <family val="2"/>
        <scheme val="minor"/>
      </rPr>
      <t xml:space="preserve"> for filing on the last day of filing - less than 84 days before election </t>
    </r>
    <r>
      <rPr>
        <b/>
        <i/>
        <u/>
        <sz val="12"/>
        <rFont val="Calibri"/>
        <family val="2"/>
        <scheme val="minor"/>
      </rPr>
      <t>State General</t>
    </r>
    <r>
      <rPr>
        <sz val="12"/>
        <rFont val="Calibri"/>
        <family val="2"/>
        <scheme val="minor"/>
      </rPr>
      <t xml:space="preserve">. </t>
    </r>
    <r>
      <rPr>
        <i/>
        <sz val="12"/>
        <rFont val="Calibri"/>
        <family val="2"/>
        <scheme val="minor"/>
      </rPr>
      <t>M.S. 205.13, subd. 1a; 205A.06, subd. 1a; 447.32, subd. 4</t>
    </r>
  </si>
  <si>
    <r>
      <t xml:space="preserve">City with a Primary: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</si>
  <si>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Town with March Elections: </t>
    </r>
    <r>
      <rPr>
        <sz val="12"/>
        <rFont val="Calibri"/>
        <family val="2"/>
        <scheme val="minor"/>
      </rPr>
      <t xml:space="preserve">Last day for candidates who filed during "late filing period" by August 14th for a </t>
    </r>
    <r>
      <rPr>
        <b/>
        <i/>
        <u/>
        <sz val="12"/>
        <rFont val="Calibri"/>
        <family val="2"/>
        <scheme val="minor"/>
      </rPr>
      <t>State General</t>
    </r>
    <r>
      <rPr>
        <sz val="12"/>
        <rFont val="Calibri"/>
        <family val="2"/>
        <scheme val="minor"/>
      </rPr>
      <t xml:space="preserve"> ballot office to withdraw by 5:00 p.m. - no later than two days after the last day for filing for the office. </t>
    </r>
    <r>
      <rPr>
        <i/>
        <sz val="12"/>
        <rFont val="Calibri"/>
        <family val="2"/>
        <scheme val="minor"/>
      </rPr>
      <t>M.S. 204B.12, subds. 1 &amp; 3; 205.13, subd. 6; 205A.06, subd. 5</t>
    </r>
  </si>
  <si>
    <r>
      <t xml:space="preserve">OSS: </t>
    </r>
    <r>
      <rPr>
        <u/>
        <sz val="12"/>
        <rFont val="Calibri"/>
        <family val="2"/>
        <scheme val="minor"/>
      </rPr>
      <t>County</t>
    </r>
    <r>
      <rPr>
        <sz val="12"/>
        <rFont val="Calibri"/>
        <family val="2"/>
        <scheme val="minor"/>
      </rPr>
      <t xml:space="preserve"> canvass board meets to canvass </t>
    </r>
    <r>
      <rPr>
        <b/>
        <i/>
        <u/>
        <sz val="12"/>
        <rFont val="Calibri"/>
        <family val="2"/>
        <scheme val="minor"/>
      </rPr>
      <t>State Primary</t>
    </r>
    <r>
      <rPr>
        <sz val="12"/>
        <rFont val="Calibri"/>
        <family val="2"/>
        <scheme val="minor"/>
      </rPr>
      <t xml:space="preserve"> federal, judicial &amp; state offices results. Transmits a </t>
    </r>
    <r>
      <rPr>
        <i/>
        <sz val="12"/>
        <rFont val="Calibri"/>
        <family val="2"/>
        <scheme val="minor"/>
      </rPr>
      <t>certified</t>
    </r>
    <r>
      <rPr>
        <sz val="12"/>
        <rFont val="Calibri"/>
        <family val="2"/>
        <scheme val="minor"/>
      </rPr>
      <t xml:space="preserve"> copy of county's </t>
    </r>
    <r>
      <rPr>
        <i/>
        <u/>
        <sz val="12"/>
        <rFont val="Calibri"/>
        <family val="2"/>
        <scheme val="minor"/>
      </rPr>
      <t>state</t>
    </r>
    <r>
      <rPr>
        <sz val="12"/>
        <rFont val="Calibri"/>
        <family val="2"/>
        <scheme val="minor"/>
      </rPr>
      <t xml:space="preserve"> canvass report to OSS by </t>
    </r>
    <r>
      <rPr>
        <u/>
        <sz val="12"/>
        <rFont val="Calibri"/>
        <family val="2"/>
        <scheme val="minor"/>
      </rPr>
      <t>express mail or similar service</t>
    </r>
    <r>
      <rPr>
        <sz val="12"/>
        <rFont val="Calibri"/>
        <family val="2"/>
        <scheme val="minor"/>
      </rPr>
      <t xml:space="preserve"> immediately </t>
    </r>
    <r>
      <rPr>
        <u/>
        <sz val="12"/>
        <rFont val="Calibri"/>
        <family val="2"/>
        <scheme val="minor"/>
      </rPr>
      <t>upon conclusion</t>
    </r>
    <r>
      <rPr>
        <sz val="12"/>
        <rFont val="Calibri"/>
        <family val="2"/>
        <scheme val="minor"/>
      </rPr>
      <t xml:space="preserve">. Sets the date (between 11th &amp; 18th day after the State General), time, and place for the postelection review of the State General procedures - either the 2nd or 3rd day following the State Primary. </t>
    </r>
    <r>
      <rPr>
        <i/>
        <sz val="12"/>
        <rFont val="Calibri"/>
        <family val="2"/>
        <scheme val="minor"/>
      </rPr>
      <t>M.S. 204C.32, subd. 1; 206.89, subd. 2</t>
    </r>
  </si>
  <si>
    <r>
      <t xml:space="preserve">Campaign Finance: </t>
    </r>
    <r>
      <rPr>
        <u/>
        <sz val="12"/>
        <rFont val="Calibri"/>
        <family val="2"/>
        <scheme val="minor"/>
      </rPr>
      <t>County</t>
    </r>
    <r>
      <rPr>
        <sz val="12"/>
        <rFont val="Calibri"/>
        <family val="2"/>
        <scheme val="minor"/>
      </rPr>
      <t xml:space="preserve"> canvass board meets to canvass </t>
    </r>
    <r>
      <rPr>
        <b/>
        <i/>
        <u/>
        <sz val="12"/>
        <rFont val="Calibri"/>
        <family val="2"/>
        <scheme val="minor"/>
      </rPr>
      <t>State Primary</t>
    </r>
    <r>
      <rPr>
        <sz val="12"/>
        <rFont val="Calibri"/>
        <family val="2"/>
        <scheme val="minor"/>
      </rPr>
      <t xml:space="preserve"> federal, judicial &amp; state offices results. Transmits a </t>
    </r>
    <r>
      <rPr>
        <i/>
        <sz val="12"/>
        <rFont val="Calibri"/>
        <family val="2"/>
        <scheme val="minor"/>
      </rPr>
      <t>certified</t>
    </r>
    <r>
      <rPr>
        <sz val="12"/>
        <rFont val="Calibri"/>
        <family val="2"/>
        <scheme val="minor"/>
      </rPr>
      <t xml:space="preserve"> copy of county's </t>
    </r>
    <r>
      <rPr>
        <i/>
        <u/>
        <sz val="12"/>
        <rFont val="Calibri"/>
        <family val="2"/>
        <scheme val="minor"/>
      </rPr>
      <t>state</t>
    </r>
    <r>
      <rPr>
        <sz val="12"/>
        <rFont val="Calibri"/>
        <family val="2"/>
        <scheme val="minor"/>
      </rPr>
      <t xml:space="preserve"> canvass report to OSS by </t>
    </r>
    <r>
      <rPr>
        <u/>
        <sz val="12"/>
        <rFont val="Calibri"/>
        <family val="2"/>
        <scheme val="minor"/>
      </rPr>
      <t>express mail or similar service</t>
    </r>
    <r>
      <rPr>
        <sz val="12"/>
        <rFont val="Calibri"/>
        <family val="2"/>
        <scheme val="minor"/>
      </rPr>
      <t xml:space="preserve"> immediately </t>
    </r>
    <r>
      <rPr>
        <u/>
        <sz val="12"/>
        <rFont val="Calibri"/>
        <family val="2"/>
        <scheme val="minor"/>
      </rPr>
      <t>upon conclusion</t>
    </r>
    <r>
      <rPr>
        <sz val="12"/>
        <rFont val="Calibri"/>
        <family val="2"/>
        <scheme val="minor"/>
      </rPr>
      <t xml:space="preserve">. Sets the date (between 11th &amp; 18th day after the State General), time, and place for the postelection review of the State General procedures - either the 2nd or 3rd day following the State Primary. </t>
    </r>
    <r>
      <rPr>
        <i/>
        <sz val="12"/>
        <rFont val="Calibri"/>
        <family val="2"/>
        <scheme val="minor"/>
      </rPr>
      <t>M.S. 204C.32, subd. 1; 206.89, subd. 2</t>
    </r>
  </si>
  <si>
    <r>
      <t xml:space="preserve">Political Parties: </t>
    </r>
    <r>
      <rPr>
        <u/>
        <sz val="12"/>
        <rFont val="Calibri"/>
        <family val="2"/>
        <scheme val="minor"/>
      </rPr>
      <t>County</t>
    </r>
    <r>
      <rPr>
        <sz val="12"/>
        <rFont val="Calibri"/>
        <family val="2"/>
        <scheme val="minor"/>
      </rPr>
      <t xml:space="preserve"> canvass board meets to canvass </t>
    </r>
    <r>
      <rPr>
        <b/>
        <i/>
        <u/>
        <sz val="12"/>
        <rFont val="Calibri"/>
        <family val="2"/>
        <scheme val="minor"/>
      </rPr>
      <t>State Primary</t>
    </r>
    <r>
      <rPr>
        <sz val="12"/>
        <rFont val="Calibri"/>
        <family val="2"/>
        <scheme val="minor"/>
      </rPr>
      <t xml:space="preserve"> federal, judicial &amp; state offices results. Transmits a </t>
    </r>
    <r>
      <rPr>
        <i/>
        <sz val="12"/>
        <rFont val="Calibri"/>
        <family val="2"/>
        <scheme val="minor"/>
      </rPr>
      <t>certified</t>
    </r>
    <r>
      <rPr>
        <sz val="12"/>
        <rFont val="Calibri"/>
        <family val="2"/>
        <scheme val="minor"/>
      </rPr>
      <t xml:space="preserve"> copy of county's </t>
    </r>
    <r>
      <rPr>
        <i/>
        <u/>
        <sz val="12"/>
        <rFont val="Calibri"/>
        <family val="2"/>
        <scheme val="minor"/>
      </rPr>
      <t>state</t>
    </r>
    <r>
      <rPr>
        <sz val="12"/>
        <rFont val="Calibri"/>
        <family val="2"/>
        <scheme val="minor"/>
      </rPr>
      <t xml:space="preserve"> canvass report to OSS by </t>
    </r>
    <r>
      <rPr>
        <u/>
        <sz val="12"/>
        <rFont val="Calibri"/>
        <family val="2"/>
        <scheme val="minor"/>
      </rPr>
      <t>express mail or similar service</t>
    </r>
    <r>
      <rPr>
        <sz val="12"/>
        <rFont val="Calibri"/>
        <family val="2"/>
        <scheme val="minor"/>
      </rPr>
      <t xml:space="preserve"> immediately </t>
    </r>
    <r>
      <rPr>
        <u/>
        <sz val="12"/>
        <rFont val="Calibri"/>
        <family val="2"/>
        <scheme val="minor"/>
      </rPr>
      <t>upon conclusion</t>
    </r>
    <r>
      <rPr>
        <sz val="12"/>
        <rFont val="Calibri"/>
        <family val="2"/>
        <scheme val="minor"/>
      </rPr>
      <t xml:space="preserve">. Sets the date (between 11th &amp; 18th day after the State General), time, and place for the postelection review of the State General procedures - either the 2nd or 3rd day following the State Primary. </t>
    </r>
    <r>
      <rPr>
        <i/>
        <sz val="12"/>
        <rFont val="Calibri"/>
        <family val="2"/>
        <scheme val="minor"/>
      </rPr>
      <t>M.S. 204C.32, subd. 1; 206.89, subd. 2</t>
    </r>
  </si>
  <si>
    <r>
      <t xml:space="preserve">County: </t>
    </r>
    <r>
      <rPr>
        <u/>
        <sz val="12"/>
        <rFont val="Calibri"/>
        <family val="2"/>
        <scheme val="minor"/>
      </rPr>
      <t>County</t>
    </r>
    <r>
      <rPr>
        <sz val="12"/>
        <rFont val="Calibri"/>
        <family val="2"/>
        <scheme val="minor"/>
      </rPr>
      <t xml:space="preserve"> canvass board meets to canvass </t>
    </r>
    <r>
      <rPr>
        <b/>
        <i/>
        <u/>
        <sz val="12"/>
        <rFont val="Calibri"/>
        <family val="2"/>
        <scheme val="minor"/>
      </rPr>
      <t>State Primary</t>
    </r>
    <r>
      <rPr>
        <sz val="12"/>
        <rFont val="Calibri"/>
        <family val="2"/>
        <scheme val="minor"/>
      </rPr>
      <t xml:space="preserve"> federal, judicial &amp; state offices results. Transmits a </t>
    </r>
    <r>
      <rPr>
        <i/>
        <sz val="12"/>
        <rFont val="Calibri"/>
        <family val="2"/>
        <scheme val="minor"/>
      </rPr>
      <t>certified</t>
    </r>
    <r>
      <rPr>
        <sz val="12"/>
        <rFont val="Calibri"/>
        <family val="2"/>
        <scheme val="minor"/>
      </rPr>
      <t xml:space="preserve"> copy of county's </t>
    </r>
    <r>
      <rPr>
        <i/>
        <u/>
        <sz val="12"/>
        <rFont val="Calibri"/>
        <family val="2"/>
        <scheme val="minor"/>
      </rPr>
      <t>state</t>
    </r>
    <r>
      <rPr>
        <sz val="12"/>
        <rFont val="Calibri"/>
        <family val="2"/>
        <scheme val="minor"/>
      </rPr>
      <t xml:space="preserve"> canvass report to OSS by </t>
    </r>
    <r>
      <rPr>
        <u/>
        <sz val="12"/>
        <rFont val="Calibri"/>
        <family val="2"/>
        <scheme val="minor"/>
      </rPr>
      <t>express mail or similar service</t>
    </r>
    <r>
      <rPr>
        <sz val="12"/>
        <rFont val="Calibri"/>
        <family val="2"/>
        <scheme val="minor"/>
      </rPr>
      <t xml:space="preserve"> immediately </t>
    </r>
    <r>
      <rPr>
        <u/>
        <sz val="12"/>
        <rFont val="Calibri"/>
        <family val="2"/>
        <scheme val="minor"/>
      </rPr>
      <t>upon conclusion</t>
    </r>
    <r>
      <rPr>
        <sz val="12"/>
        <rFont val="Calibri"/>
        <family val="2"/>
        <scheme val="minor"/>
      </rPr>
      <t xml:space="preserve">. Sets the date (between 11th &amp; 18th day after the State General), time, and place for the postelection review of the State General procedures - either the 2nd or 3rd day following the State Primary. </t>
    </r>
    <r>
      <rPr>
        <i/>
        <sz val="12"/>
        <rFont val="Calibri"/>
        <family val="2"/>
        <scheme val="minor"/>
      </rPr>
      <t>M.S. 204C.32, subd. 1; 206.89, subd. 2</t>
    </r>
  </si>
  <si>
    <r>
      <t>OSS:</t>
    </r>
    <r>
      <rPr>
        <b/>
        <i/>
        <sz val="12"/>
        <rFont val="Calibri"/>
        <family val="2"/>
        <scheme val="minor"/>
      </rPr>
      <t xml:space="preserve"> </t>
    </r>
    <r>
      <rPr>
        <i/>
        <sz val="12"/>
        <rFont val="Calibri"/>
        <family val="2"/>
        <scheme val="minor"/>
      </rPr>
      <t xml:space="preserve">Suggestion: </t>
    </r>
    <r>
      <rPr>
        <sz val="12"/>
        <rFont val="Calibri"/>
        <family val="2"/>
        <scheme val="minor"/>
      </rPr>
      <t xml:space="preserve">Counties confirm plans with express mail service (if being used) for county's </t>
    </r>
    <r>
      <rPr>
        <i/>
        <u/>
        <sz val="12"/>
        <rFont val="Calibri"/>
        <family val="2"/>
        <scheme val="minor"/>
      </rPr>
      <t xml:space="preserve">signed &amp; sealed </t>
    </r>
    <r>
      <rPr>
        <i/>
        <u val="double"/>
        <sz val="12"/>
        <rFont val="Calibri"/>
        <family val="2"/>
        <scheme val="minor"/>
      </rPr>
      <t>STATE</t>
    </r>
    <r>
      <rPr>
        <i/>
        <u/>
        <sz val="12"/>
        <rFont val="Calibri"/>
        <family val="2"/>
        <scheme val="minor"/>
      </rPr>
      <t xml:space="preserve"> canvass report</t>
    </r>
    <r>
      <rPr>
        <sz val="12"/>
        <rFont val="Calibri"/>
        <family val="2"/>
        <scheme val="minor"/>
      </rPr>
      <t xml:space="preserve"> of </t>
    </r>
    <r>
      <rPr>
        <b/>
        <i/>
        <u/>
        <sz val="12"/>
        <rFont val="Calibri"/>
        <family val="2"/>
        <scheme val="minor"/>
      </rPr>
      <t>State General</t>
    </r>
    <r>
      <rPr>
        <sz val="12"/>
        <rFont val="Calibri"/>
        <family val="2"/>
        <scheme val="minor"/>
      </rPr>
      <t xml:space="preserve"> elected federal/state/judicial offices to be delivered </t>
    </r>
    <r>
      <rPr>
        <u/>
        <sz val="12"/>
        <rFont val="Calibri"/>
        <family val="2"/>
        <scheme val="minor"/>
      </rPr>
      <t>overnight</t>
    </r>
    <r>
      <rPr>
        <sz val="12"/>
        <rFont val="Calibri"/>
        <family val="2"/>
        <scheme val="minor"/>
      </rPr>
      <t xml:space="preserve"> to OSS </t>
    </r>
    <r>
      <rPr>
        <b/>
        <i/>
        <u/>
        <sz val="12"/>
        <rFont val="Calibri"/>
        <family val="2"/>
        <scheme val="minor"/>
      </rPr>
      <t>immediately</t>
    </r>
    <r>
      <rPr>
        <sz val="12"/>
        <rFont val="Calibri"/>
        <family val="2"/>
        <scheme val="minor"/>
      </rPr>
      <t xml:space="preserve"> after the county canvass meeting (even if later in the day). </t>
    </r>
    <r>
      <rPr>
        <i/>
        <sz val="12"/>
        <rFont val="Calibri"/>
        <family val="2"/>
        <scheme val="minor"/>
      </rPr>
      <t>M.S. 204C.32, subd. 1; 204C.33, subd. 1</t>
    </r>
  </si>
  <si>
    <r>
      <t>County:</t>
    </r>
    <r>
      <rPr>
        <b/>
        <i/>
        <sz val="12"/>
        <rFont val="Calibri"/>
        <family val="2"/>
        <scheme val="minor"/>
      </rPr>
      <t xml:space="preserve"> </t>
    </r>
    <r>
      <rPr>
        <i/>
        <sz val="12"/>
        <rFont val="Calibri"/>
        <family val="2"/>
        <scheme val="minor"/>
      </rPr>
      <t xml:space="preserve">Suggestion: </t>
    </r>
    <r>
      <rPr>
        <sz val="12"/>
        <rFont val="Calibri"/>
        <family val="2"/>
        <scheme val="minor"/>
      </rPr>
      <t xml:space="preserve">Counties confirm plans with express mail service (if being used) for county's </t>
    </r>
    <r>
      <rPr>
        <i/>
        <u/>
        <sz val="12"/>
        <rFont val="Calibri"/>
        <family val="2"/>
        <scheme val="minor"/>
      </rPr>
      <t xml:space="preserve">signed &amp; sealed </t>
    </r>
    <r>
      <rPr>
        <i/>
        <u val="double"/>
        <sz val="12"/>
        <rFont val="Calibri"/>
        <family val="2"/>
        <scheme val="minor"/>
      </rPr>
      <t>STATE</t>
    </r>
    <r>
      <rPr>
        <i/>
        <u/>
        <sz val="12"/>
        <rFont val="Calibri"/>
        <family val="2"/>
        <scheme val="minor"/>
      </rPr>
      <t xml:space="preserve"> canvass report</t>
    </r>
    <r>
      <rPr>
        <sz val="12"/>
        <rFont val="Calibri"/>
        <family val="2"/>
        <scheme val="minor"/>
      </rPr>
      <t xml:space="preserve"> of </t>
    </r>
    <r>
      <rPr>
        <b/>
        <i/>
        <u/>
        <sz val="12"/>
        <rFont val="Calibri"/>
        <family val="2"/>
        <scheme val="minor"/>
      </rPr>
      <t>State General</t>
    </r>
    <r>
      <rPr>
        <sz val="12"/>
        <rFont val="Calibri"/>
        <family val="2"/>
        <scheme val="minor"/>
      </rPr>
      <t xml:space="preserve"> elected federal/state/judicial offices to be delivered </t>
    </r>
    <r>
      <rPr>
        <u/>
        <sz val="12"/>
        <rFont val="Calibri"/>
        <family val="2"/>
        <scheme val="minor"/>
      </rPr>
      <t>overnight</t>
    </r>
    <r>
      <rPr>
        <sz val="12"/>
        <rFont val="Calibri"/>
        <family val="2"/>
        <scheme val="minor"/>
      </rPr>
      <t xml:space="preserve"> to OSS </t>
    </r>
    <r>
      <rPr>
        <b/>
        <i/>
        <u/>
        <sz val="12"/>
        <rFont val="Calibri"/>
        <family val="2"/>
        <scheme val="minor"/>
      </rPr>
      <t>immediately</t>
    </r>
    <r>
      <rPr>
        <sz val="12"/>
        <rFont val="Calibri"/>
        <family val="2"/>
        <scheme val="minor"/>
      </rPr>
      <t xml:space="preserve"> after the county canvass meeting (even if later in the day). </t>
    </r>
    <r>
      <rPr>
        <i/>
        <sz val="12"/>
        <rFont val="Calibri"/>
        <family val="2"/>
        <scheme val="minor"/>
      </rPr>
      <t>M.S. 204C.32, subd. 1; 204C.33, subd. 1</t>
    </r>
  </si>
  <si>
    <r>
      <t xml:space="preserve">OSS: </t>
    </r>
    <r>
      <rPr>
        <sz val="12"/>
        <rFont val="Calibri"/>
        <family val="2"/>
        <scheme val="minor"/>
      </rPr>
      <t xml:space="preserve">Counties produce polling place rosters for </t>
    </r>
    <r>
      <rPr>
        <b/>
        <i/>
        <u/>
        <sz val="12"/>
        <rFont val="Calibri"/>
        <family val="2"/>
        <scheme val="minor"/>
      </rPr>
      <t>State General</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ERS for abstracts &amp; canvass reports, rosters must be "locked" at least by the Friday morning before most election. </t>
    </r>
    <r>
      <rPr>
        <i/>
        <sz val="12"/>
        <rFont val="Calibri"/>
        <family val="2"/>
        <scheme val="minor"/>
      </rPr>
      <t>M.S. 204B.28, subd. 2; 204C.10; M.R. 8200.9115</t>
    </r>
  </si>
  <si>
    <r>
      <t xml:space="preserve">Political Parties: </t>
    </r>
    <r>
      <rPr>
        <sz val="12"/>
        <rFont val="Calibri"/>
        <family val="2"/>
        <scheme val="minor"/>
      </rPr>
      <t xml:space="preserve">Counties produce polling place rosters for </t>
    </r>
    <r>
      <rPr>
        <b/>
        <i/>
        <u/>
        <sz val="12"/>
        <rFont val="Calibri"/>
        <family val="2"/>
        <scheme val="minor"/>
      </rPr>
      <t>State General</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ERS for abstracts &amp; canvass reports, rosters must be "locked" at least by the Friday morning before most election. </t>
    </r>
    <r>
      <rPr>
        <i/>
        <sz val="12"/>
        <rFont val="Calibri"/>
        <family val="2"/>
        <scheme val="minor"/>
      </rPr>
      <t>M.S. 204B.28, subd. 2; 204C.10; M.R. 8200.9115</t>
    </r>
  </si>
  <si>
    <r>
      <t xml:space="preserve">County: </t>
    </r>
    <r>
      <rPr>
        <sz val="12"/>
        <rFont val="Calibri"/>
        <family val="2"/>
        <scheme val="minor"/>
      </rPr>
      <t xml:space="preserve">Counties produce polling place rosters for </t>
    </r>
    <r>
      <rPr>
        <b/>
        <i/>
        <u/>
        <sz val="12"/>
        <rFont val="Calibri"/>
        <family val="2"/>
        <scheme val="minor"/>
      </rPr>
      <t>State General</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ERS for abstracts &amp; canvass reports, rosters must be "locked" at least by the Friday morning before most election. </t>
    </r>
    <r>
      <rPr>
        <i/>
        <sz val="12"/>
        <rFont val="Calibri"/>
        <family val="2"/>
        <scheme val="minor"/>
      </rPr>
      <t>M.S. 204B.28, subd. 2; 204C.10; M.R. 8200.9115</t>
    </r>
  </si>
  <si>
    <r>
      <t xml:space="preserve">City with a Primary: </t>
    </r>
    <r>
      <rPr>
        <sz val="12"/>
        <rFont val="Calibri"/>
        <family val="2"/>
        <scheme val="minor"/>
      </rPr>
      <t xml:space="preserve">Counties produce polling place rosters for </t>
    </r>
    <r>
      <rPr>
        <b/>
        <i/>
        <u/>
        <sz val="12"/>
        <rFont val="Calibri"/>
        <family val="2"/>
        <scheme val="minor"/>
      </rPr>
      <t>State General</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ERS for abstracts &amp; canvass reports, rosters must be "locked" at least by the Friday morning before most election. </t>
    </r>
    <r>
      <rPr>
        <i/>
        <sz val="12"/>
        <rFont val="Calibri"/>
        <family val="2"/>
        <scheme val="minor"/>
      </rPr>
      <t>M.S. 204B.28, subd. 2; 204C.10; M.R. 8200.9115</t>
    </r>
  </si>
  <si>
    <r>
      <t xml:space="preserve">City without a Primary: </t>
    </r>
    <r>
      <rPr>
        <sz val="12"/>
        <rFont val="Calibri"/>
        <family val="2"/>
        <scheme val="minor"/>
      </rPr>
      <t xml:space="preserve">Counties produce polling place rosters for </t>
    </r>
    <r>
      <rPr>
        <b/>
        <i/>
        <u/>
        <sz val="12"/>
        <rFont val="Calibri"/>
        <family val="2"/>
        <scheme val="minor"/>
      </rPr>
      <t>State General</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ERS for abstracts &amp; canvass reports, rosters must be "locked" at least by the Friday morning before most election. </t>
    </r>
    <r>
      <rPr>
        <i/>
        <sz val="12"/>
        <rFont val="Calibri"/>
        <family val="2"/>
        <scheme val="minor"/>
      </rPr>
      <t>M.S. 204B.28, subd. 2; 204C.10; M.R. 8200.9115</t>
    </r>
  </si>
  <si>
    <r>
      <t xml:space="preserve">Town with March Elections: </t>
    </r>
    <r>
      <rPr>
        <sz val="12"/>
        <rFont val="Calibri"/>
        <family val="2"/>
        <scheme val="minor"/>
      </rPr>
      <t xml:space="preserve">Counties produce polling place rosters for </t>
    </r>
    <r>
      <rPr>
        <b/>
        <i/>
        <u/>
        <sz val="12"/>
        <rFont val="Calibri"/>
        <family val="2"/>
        <scheme val="minor"/>
      </rPr>
      <t>State General</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ERS for abstracts &amp; canvass reports, rosters must be "locked" at least by the Friday morning before most election. </t>
    </r>
    <r>
      <rPr>
        <i/>
        <sz val="12"/>
        <rFont val="Calibri"/>
        <family val="2"/>
        <scheme val="minor"/>
      </rPr>
      <t>M.S. 204B.28, subd. 2; 204C.10; M.R. 8200.9115</t>
    </r>
  </si>
  <si>
    <r>
      <t xml:space="preserve">Town with November Elections: </t>
    </r>
    <r>
      <rPr>
        <sz val="12"/>
        <rFont val="Calibri"/>
        <family val="2"/>
        <scheme val="minor"/>
      </rPr>
      <t xml:space="preserve">Counties produce polling place rosters for </t>
    </r>
    <r>
      <rPr>
        <b/>
        <i/>
        <u/>
        <sz val="12"/>
        <rFont val="Calibri"/>
        <family val="2"/>
        <scheme val="minor"/>
      </rPr>
      <t>State General</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ERS for abstracts &amp; canvass reports, rosters must be "locked" at least by the Friday morning before most election. </t>
    </r>
    <r>
      <rPr>
        <i/>
        <sz val="12"/>
        <rFont val="Calibri"/>
        <family val="2"/>
        <scheme val="minor"/>
      </rPr>
      <t>M.S. 204B.28, subd. 2; 204C.10; M.R. 8200.9115</t>
    </r>
  </si>
  <si>
    <r>
      <t xml:space="preserve">Jurisdiction with February Uniform Election Day Special Elections: </t>
    </r>
    <r>
      <rPr>
        <sz val="12"/>
        <rFont val="Calibri"/>
        <family val="2"/>
        <scheme val="minor"/>
      </rPr>
      <t xml:space="preserve">Counties produce polling place rosters for </t>
    </r>
    <r>
      <rPr>
        <b/>
        <i/>
        <u/>
        <sz val="12"/>
        <rFont val="Calibri"/>
        <family val="2"/>
        <scheme val="minor"/>
      </rPr>
      <t>February Uniform Election Date</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t>
    </r>
    <r>
      <rPr>
        <i/>
        <sz val="12"/>
        <rFont val="Calibri"/>
        <family val="2"/>
        <scheme val="minor"/>
      </rPr>
      <t>M.S. 204B.28, subd. 2; 204C.10; M.R. 8200.9115</t>
    </r>
  </si>
  <si>
    <r>
      <t xml:space="preserve">OSS: </t>
    </r>
    <r>
      <rPr>
        <sz val="12"/>
        <rFont val="Calibri"/>
        <family val="2"/>
        <scheme val="minor"/>
      </rPr>
      <t xml:space="preserve">Counties produce polling place rosters for </t>
    </r>
    <r>
      <rPr>
        <b/>
        <i/>
        <u/>
        <sz val="12"/>
        <rFont val="Calibri"/>
        <family val="2"/>
        <scheme val="minor"/>
      </rPr>
      <t>March Town</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t>
    </r>
    <r>
      <rPr>
        <i/>
        <sz val="12"/>
        <rFont val="Calibri"/>
        <family val="2"/>
        <scheme val="minor"/>
      </rPr>
      <t>M.S. 204B.28, subd. 2; 204C.10; M.R. 8200.9115</t>
    </r>
  </si>
  <si>
    <r>
      <t xml:space="preserve">County: </t>
    </r>
    <r>
      <rPr>
        <sz val="12"/>
        <rFont val="Calibri"/>
        <family val="2"/>
        <scheme val="minor"/>
      </rPr>
      <t xml:space="preserve">Counties produce polling place rosters for </t>
    </r>
    <r>
      <rPr>
        <b/>
        <i/>
        <u/>
        <sz val="12"/>
        <rFont val="Calibri"/>
        <family val="2"/>
        <scheme val="minor"/>
      </rPr>
      <t>March Town</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t>
    </r>
    <r>
      <rPr>
        <i/>
        <sz val="12"/>
        <rFont val="Calibri"/>
        <family val="2"/>
        <scheme val="minor"/>
      </rPr>
      <t>M.S. 204B.28, subd. 2; 204C.10; M.R. 8200.9115</t>
    </r>
  </si>
  <si>
    <r>
      <t xml:space="preserve">Town with March Elections: </t>
    </r>
    <r>
      <rPr>
        <sz val="12"/>
        <rFont val="Calibri"/>
        <family val="2"/>
        <scheme val="minor"/>
      </rPr>
      <t xml:space="preserve">Counties produce polling place rosters for </t>
    </r>
    <r>
      <rPr>
        <b/>
        <i/>
        <u/>
        <sz val="12"/>
        <rFont val="Calibri"/>
        <family val="2"/>
        <scheme val="minor"/>
      </rPr>
      <t>March Town</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t>
    </r>
    <r>
      <rPr>
        <i/>
        <sz val="12"/>
        <rFont val="Calibri"/>
        <family val="2"/>
        <scheme val="minor"/>
      </rPr>
      <t>M.S. 204B.28, subd. 2; 204C.10; M.R. 8200.9115</t>
    </r>
  </si>
  <si>
    <r>
      <t xml:space="preserve">Jurisdiction with April Uniform Election Day Special Elections: </t>
    </r>
    <r>
      <rPr>
        <sz val="12"/>
        <rFont val="Calibri"/>
        <family val="2"/>
        <scheme val="minor"/>
      </rPr>
      <t xml:space="preserve">Counties produce polling place rosters for </t>
    </r>
    <r>
      <rPr>
        <b/>
        <i/>
        <u/>
        <sz val="12"/>
        <rFont val="Calibri"/>
        <family val="2"/>
        <scheme val="minor"/>
      </rPr>
      <t>April Uniform Election Date</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t>
    </r>
    <r>
      <rPr>
        <i/>
        <sz val="12"/>
        <rFont val="Calibri"/>
        <family val="2"/>
        <scheme val="minor"/>
      </rPr>
      <t>M.S. 204B.28, subd. 2; 204C.10; M.R. 8200.9115</t>
    </r>
  </si>
  <si>
    <r>
      <t xml:space="preserve">Jurisdiction with May Uniform Election Day Special Elections: </t>
    </r>
    <r>
      <rPr>
        <sz val="12"/>
        <rFont val="Calibri"/>
        <family val="2"/>
        <scheme val="minor"/>
      </rPr>
      <t xml:space="preserve">Counties produce polling place rosters for </t>
    </r>
    <r>
      <rPr>
        <b/>
        <i/>
        <u/>
        <sz val="12"/>
        <rFont val="Calibri"/>
        <family val="2"/>
        <scheme val="minor"/>
      </rPr>
      <t>May Uniform Election Date</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t>
    </r>
    <r>
      <rPr>
        <i/>
        <sz val="12"/>
        <rFont val="Calibri"/>
        <family val="2"/>
        <scheme val="minor"/>
      </rPr>
      <t>M.S. 204B.28, subd. 2; 204C.10; M.R. 8200.9115</t>
    </r>
  </si>
  <si>
    <r>
      <t xml:space="preserve">OSS: </t>
    </r>
    <r>
      <rPr>
        <sz val="12"/>
        <rFont val="Calibri"/>
        <family val="2"/>
        <scheme val="minor"/>
      </rPr>
      <t xml:space="preserve">Counties produce polling place rosters for </t>
    </r>
    <r>
      <rPr>
        <b/>
        <i/>
        <u/>
        <sz val="12"/>
        <rFont val="Calibri"/>
        <family val="2"/>
        <scheme val="minor"/>
      </rPr>
      <t>State Primary</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ENR for abstracts &amp; canvass reports, rosters must be "locked" at least by the Friday morning before most elections. </t>
    </r>
    <r>
      <rPr>
        <i/>
        <sz val="12"/>
        <rFont val="Calibri"/>
        <family val="2"/>
        <scheme val="minor"/>
      </rPr>
      <t>M.S. 204B.28, subd. 2; 204C.10; M.R. 8200.9115</t>
    </r>
  </si>
  <si>
    <r>
      <t xml:space="preserve">Political Parties: </t>
    </r>
    <r>
      <rPr>
        <sz val="12"/>
        <rFont val="Calibri"/>
        <family val="2"/>
        <scheme val="minor"/>
      </rPr>
      <t xml:space="preserve">Counties produce polling place rosters for </t>
    </r>
    <r>
      <rPr>
        <b/>
        <i/>
        <u/>
        <sz val="12"/>
        <rFont val="Calibri"/>
        <family val="2"/>
        <scheme val="minor"/>
      </rPr>
      <t>State Primary</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ENR for abstracts &amp; canvass reports, rosters must be "locked" at least by the Friday morning before most elections. </t>
    </r>
    <r>
      <rPr>
        <i/>
        <sz val="12"/>
        <rFont val="Calibri"/>
        <family val="2"/>
        <scheme val="minor"/>
      </rPr>
      <t>M.S. 204B.28, subd. 2; 204C.10; M.R. 8200.9115</t>
    </r>
  </si>
  <si>
    <r>
      <t xml:space="preserve">County: </t>
    </r>
    <r>
      <rPr>
        <sz val="12"/>
        <rFont val="Calibri"/>
        <family val="2"/>
        <scheme val="minor"/>
      </rPr>
      <t xml:space="preserve">Counties produce polling place rosters for </t>
    </r>
    <r>
      <rPr>
        <b/>
        <i/>
        <u/>
        <sz val="12"/>
        <rFont val="Calibri"/>
        <family val="2"/>
        <scheme val="minor"/>
      </rPr>
      <t>State Primary</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ENR for abstracts &amp; canvass reports, rosters must be "locked" at least by the Friday morning before most elections. </t>
    </r>
    <r>
      <rPr>
        <i/>
        <sz val="12"/>
        <rFont val="Calibri"/>
        <family val="2"/>
        <scheme val="minor"/>
      </rPr>
      <t>M.S. 204B.28, subd. 2; 204C.10; M.R. 8200.9115</t>
    </r>
  </si>
  <si>
    <r>
      <t xml:space="preserve">City with a Primary: </t>
    </r>
    <r>
      <rPr>
        <sz val="12"/>
        <rFont val="Calibri"/>
        <family val="2"/>
        <scheme val="minor"/>
      </rPr>
      <t xml:space="preserve">Counties produce polling place rosters for </t>
    </r>
    <r>
      <rPr>
        <b/>
        <i/>
        <u/>
        <sz val="12"/>
        <rFont val="Calibri"/>
        <family val="2"/>
        <scheme val="minor"/>
      </rPr>
      <t>State Primary</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ENR for abstracts &amp; canvass reports, rosters must be "locked" at least by the Friday morning before most elections. </t>
    </r>
    <r>
      <rPr>
        <i/>
        <sz val="12"/>
        <rFont val="Calibri"/>
        <family val="2"/>
        <scheme val="minor"/>
      </rPr>
      <t>M.S. 204B.28, subd. 2; 204C.10; M.R. 8200.9115</t>
    </r>
  </si>
  <si>
    <r>
      <t xml:space="preserve">City without a Primary: </t>
    </r>
    <r>
      <rPr>
        <sz val="12"/>
        <rFont val="Calibri"/>
        <family val="2"/>
        <scheme val="minor"/>
      </rPr>
      <t xml:space="preserve">Counties produce polling place rosters for </t>
    </r>
    <r>
      <rPr>
        <b/>
        <i/>
        <u/>
        <sz val="12"/>
        <rFont val="Calibri"/>
        <family val="2"/>
        <scheme val="minor"/>
      </rPr>
      <t>State Primary</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ENR for abstracts &amp; canvass reports, rosters must be "locked" at least by the Friday morning before most elections. </t>
    </r>
    <r>
      <rPr>
        <i/>
        <sz val="12"/>
        <rFont val="Calibri"/>
        <family val="2"/>
        <scheme val="minor"/>
      </rPr>
      <t>M.S. 204B.28, subd. 2; 204C.10; M.R. 8200.9115</t>
    </r>
  </si>
  <si>
    <r>
      <t xml:space="preserve">Town with March Elections: </t>
    </r>
    <r>
      <rPr>
        <sz val="12"/>
        <rFont val="Calibri"/>
        <family val="2"/>
        <scheme val="minor"/>
      </rPr>
      <t xml:space="preserve">Counties produce polling place rosters for </t>
    </r>
    <r>
      <rPr>
        <b/>
        <i/>
        <u/>
        <sz val="12"/>
        <rFont val="Calibri"/>
        <family val="2"/>
        <scheme val="minor"/>
      </rPr>
      <t>State Primary</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ENR for abstracts &amp; canvass reports, rosters must be "locked" at least by the Friday morning before most elections. </t>
    </r>
    <r>
      <rPr>
        <i/>
        <sz val="12"/>
        <rFont val="Calibri"/>
        <family val="2"/>
        <scheme val="minor"/>
      </rPr>
      <t>M.S. 204B.28, subd. 2; 204C.10; M.R. 8200.9115</t>
    </r>
  </si>
  <si>
    <r>
      <t xml:space="preserve">Town with November Elections: </t>
    </r>
    <r>
      <rPr>
        <sz val="12"/>
        <rFont val="Calibri"/>
        <family val="2"/>
        <scheme val="minor"/>
      </rPr>
      <t xml:space="preserve">Counties produce polling place rosters for </t>
    </r>
    <r>
      <rPr>
        <b/>
        <i/>
        <u/>
        <sz val="12"/>
        <rFont val="Calibri"/>
        <family val="2"/>
        <scheme val="minor"/>
      </rPr>
      <t>State Primary</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u/>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 In order to have "7 a.m. numbers" automatically placed into ENR for abstracts &amp; canvass reports, rosters must be "locked" at least by the Friday morning before most elections. </t>
    </r>
    <r>
      <rPr>
        <i/>
        <sz val="12"/>
        <rFont val="Calibri"/>
        <family val="2"/>
        <scheme val="minor"/>
      </rPr>
      <t>M.S. 204B.28, subd. 2; 204C.10; M.R. 8200.9115</t>
    </r>
  </si>
  <si>
    <t>203B.081, subd. 3</t>
  </si>
  <si>
    <r>
      <t xml:space="preserve">Hospital District: </t>
    </r>
    <r>
      <rPr>
        <sz val="12"/>
        <rFont val="Calibri"/>
        <family val="2"/>
        <scheme val="minor"/>
      </rPr>
      <t xml:space="preserve">County election offices make political party precinct caucus meetings information available. This is done with a </t>
    </r>
    <r>
      <rPr>
        <i/>
        <sz val="12"/>
        <rFont val="Calibri"/>
        <family val="2"/>
        <scheme val="minor"/>
      </rPr>
      <t>precinct caucus finder</t>
    </r>
    <r>
      <rPr>
        <sz val="12"/>
        <rFont val="Calibri"/>
        <family val="2"/>
        <scheme val="minor"/>
      </rPr>
      <t xml:space="preserve"> found on the OSS website. </t>
    </r>
    <r>
      <rPr>
        <u/>
        <sz val="12"/>
        <rFont val="Calibri"/>
        <family val="2"/>
        <scheme val="minor"/>
      </rPr>
      <t>Suggested</t>
    </r>
    <r>
      <rPr>
        <sz val="12"/>
        <rFont val="Calibri"/>
        <family val="2"/>
        <scheme val="minor"/>
      </rPr>
      <t xml:space="preserve"> that a county office keep "back up" copies (paper, electronic) of their county's information in the event of internet access problems, etc. - at least 10 days before precinct caucus meetings. </t>
    </r>
    <r>
      <rPr>
        <i/>
        <sz val="12"/>
        <rFont val="Calibri"/>
        <family val="2"/>
        <scheme val="minor"/>
      </rPr>
      <t>M.S. 202A.14, subd. 3</t>
    </r>
  </si>
  <si>
    <r>
      <t xml:space="preserve">Jurisdiction with February Uniform Election Day Special Election: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February Uniform Election Date</t>
    </r>
    <r>
      <rPr>
        <sz val="12"/>
        <rFont val="Calibri"/>
        <family val="2"/>
        <scheme val="minor"/>
      </rPr>
      <t xml:space="preserve">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</si>
  <si>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PRECINCT CAUCUS MEETINGS: Hospital District: First Tuesday in February. </t>
    </r>
    <r>
      <rPr>
        <sz val="12"/>
        <rFont val="Calibri"/>
        <family val="2"/>
        <scheme val="minor"/>
      </rPr>
      <t xml:space="preserve">In every state general election year, beginning at 7 p.m., there shall be held for every election precinct a party caucus. If the chairs of 2 largest major political parties do not jointly submit another date, they are held the first Tuesday in February in a year when no presidential nomination primary is required. Preference ballot for Office of Governor is distributed and results are reported to OSS. OSS promptly reports results (website). </t>
    </r>
    <r>
      <rPr>
        <i/>
        <sz val="12"/>
        <rFont val="Calibri"/>
        <family val="2"/>
        <scheme val="minor"/>
      </rPr>
      <t xml:space="preserve">M.S. 202A.14, subd. 1; 202A.18, subd. 2a; 202A.20, subd. 2 </t>
    </r>
  </si>
  <si>
    <r>
      <t xml:space="preserve">Jurisdiction with February Uniform Election Day Special Election: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 xml:space="preserve">February Uniform Election Date </t>
    </r>
    <r>
      <rPr>
        <sz val="12"/>
        <rFont val="Calibri"/>
        <family val="2"/>
        <scheme val="minor"/>
      </rPr>
      <t xml:space="preserve">elections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</si>
  <si>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Jurisdiction with February Uniform Election Day Special Election: </t>
    </r>
    <r>
      <rPr>
        <sz val="12"/>
        <rFont val="Calibri"/>
        <family val="2"/>
        <scheme val="minor"/>
      </rPr>
      <t xml:space="preserve">Last day for all </t>
    </r>
    <r>
      <rPr>
        <b/>
        <i/>
        <u/>
        <sz val="12"/>
        <rFont val="Calibri"/>
        <family val="2"/>
        <scheme val="minor"/>
      </rPr>
      <t>February Uniform Election Date</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</si>
  <si>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OSS: </t>
    </r>
    <r>
      <rPr>
        <sz val="12"/>
        <rFont val="Calibri"/>
        <family val="2"/>
        <scheme val="minor"/>
      </rPr>
      <t xml:space="preserve">A municipal </t>
    </r>
    <r>
      <rPr>
        <b/>
        <i/>
        <u/>
        <sz val="12"/>
        <rFont val="Calibri"/>
        <family val="2"/>
        <scheme val="minor"/>
      </rPr>
      <t>March Town</t>
    </r>
    <r>
      <rPr>
        <sz val="12"/>
        <rFont val="Calibri"/>
        <family val="2"/>
        <scheme val="minor"/>
      </rPr>
      <t xml:space="preserve">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</si>
  <si>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County: </t>
    </r>
    <r>
      <rPr>
        <sz val="12"/>
        <rFont val="Calibri"/>
        <family val="2"/>
        <scheme val="minor"/>
      </rPr>
      <t xml:space="preserve">A municipal </t>
    </r>
    <r>
      <rPr>
        <b/>
        <i/>
        <u/>
        <sz val="12"/>
        <rFont val="Calibri"/>
        <family val="2"/>
        <scheme val="minor"/>
      </rPr>
      <t>March Town</t>
    </r>
    <r>
      <rPr>
        <sz val="12"/>
        <rFont val="Calibri"/>
        <family val="2"/>
        <scheme val="minor"/>
      </rPr>
      <t xml:space="preserve">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</si>
  <si>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Town with March Elections: </t>
    </r>
    <r>
      <rPr>
        <sz val="12"/>
        <rFont val="Calibri"/>
        <family val="2"/>
        <scheme val="minor"/>
      </rPr>
      <t xml:space="preserve">A municipal </t>
    </r>
    <r>
      <rPr>
        <b/>
        <i/>
        <u/>
        <sz val="12"/>
        <rFont val="Calibri"/>
        <family val="2"/>
        <scheme val="minor"/>
      </rPr>
      <t>March Town</t>
    </r>
    <r>
      <rPr>
        <sz val="12"/>
        <rFont val="Calibri"/>
        <family val="2"/>
        <scheme val="minor"/>
      </rPr>
      <t xml:space="preserve">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</si>
  <si>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OSS: </t>
    </r>
    <r>
      <rPr>
        <sz val="12"/>
        <rFont val="Calibri"/>
        <family val="2"/>
        <scheme val="minor"/>
      </rPr>
      <t xml:space="preserve">Last day for all </t>
    </r>
    <r>
      <rPr>
        <b/>
        <i/>
        <u/>
        <sz val="12"/>
        <rFont val="Calibri"/>
        <family val="2"/>
        <scheme val="minor"/>
      </rPr>
      <t>March Town</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town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</si>
  <si>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County: </t>
    </r>
    <r>
      <rPr>
        <sz val="12"/>
        <rFont val="Calibri"/>
        <family val="2"/>
        <scheme val="minor"/>
      </rPr>
      <t xml:space="preserve">Last day for all </t>
    </r>
    <r>
      <rPr>
        <b/>
        <i/>
        <u/>
        <sz val="12"/>
        <rFont val="Calibri"/>
        <family val="2"/>
        <scheme val="minor"/>
      </rPr>
      <t>March Town</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town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</si>
  <si>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Town with March Elections: </t>
    </r>
    <r>
      <rPr>
        <sz val="12"/>
        <rFont val="Calibri"/>
        <family val="2"/>
        <scheme val="minor"/>
      </rPr>
      <t xml:space="preserve">Last day for all </t>
    </r>
    <r>
      <rPr>
        <b/>
        <i/>
        <u/>
        <sz val="12"/>
        <rFont val="Calibri"/>
        <family val="2"/>
        <scheme val="minor"/>
      </rPr>
      <t>March Town</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town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</si>
  <si>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Jurisdiction with April Uniform Election Day Special Election: </t>
    </r>
    <r>
      <rPr>
        <sz val="12"/>
        <rFont val="Calibri"/>
        <family val="2"/>
        <scheme val="minor"/>
      </rPr>
      <t xml:space="preserve">Last day for the operator of a residential facility to provide a certified list of employees eligible to vouch for residents of the facility to county auditor – no less than 20 days before the </t>
    </r>
    <r>
      <rPr>
        <b/>
        <i/>
        <u/>
        <sz val="12"/>
        <rFont val="Calibri"/>
        <family val="2"/>
        <scheme val="minor"/>
      </rPr>
      <t>April Uniform Election Date</t>
    </r>
    <r>
      <rPr>
        <sz val="12"/>
        <rFont val="Calibri"/>
        <family val="2"/>
        <scheme val="minor"/>
      </rPr>
      <t xml:space="preserve"> elections. </t>
    </r>
    <r>
      <rPr>
        <i/>
        <sz val="12"/>
        <rFont val="Calibri"/>
        <family val="2"/>
        <scheme val="minor"/>
      </rPr>
      <t>M.S. 201.061, subd. 3(b); M.R. 8200.5100, subp. 1E(1)</t>
    </r>
  </si>
  <si>
    <r>
      <t xml:space="preserve">Jurisdiction with April Uniform Election Day Special Election: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 xml:space="preserve">April Uniform Election Date </t>
    </r>
    <r>
      <rPr>
        <sz val="12"/>
        <rFont val="Calibri"/>
        <family val="2"/>
        <scheme val="minor"/>
      </rPr>
      <t xml:space="preserve">elections. </t>
    </r>
    <r>
      <rPr>
        <i/>
        <sz val="12"/>
        <rFont val="Calibri"/>
        <family val="2"/>
        <scheme val="minor"/>
      </rPr>
      <t>M.S. 204B.195</t>
    </r>
  </si>
  <si>
    <r>
      <t xml:space="preserve">Jurisdiction with April Uniform Election Day Special Election: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April Uniform Election Date</t>
    </r>
    <r>
      <rPr>
        <sz val="12"/>
        <rFont val="Calibri"/>
        <family val="2"/>
        <scheme val="minor"/>
      </rPr>
      <t xml:space="preserve">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</si>
  <si>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Jurisdiction with April Uniform Election Day Special Elections: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April Uniform Election Date </t>
    </r>
    <r>
      <rPr>
        <sz val="12"/>
        <rFont val="Calibri"/>
        <family val="2"/>
        <scheme val="minor"/>
      </rPr>
      <t xml:space="preserve">municipal &amp; school district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</si>
  <si>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 xml:space="preserve">Jurisdiction with April Uniform Election Day Special Election: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 xml:space="preserve">April Uniform Election Date </t>
    </r>
    <r>
      <rPr>
        <sz val="12"/>
        <rFont val="Calibri"/>
        <family val="2"/>
        <scheme val="minor"/>
      </rPr>
      <t xml:space="preserve">elections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</si>
  <si>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Jurisdiction with April Uniform Election Day Special Election: </t>
    </r>
    <r>
      <rPr>
        <sz val="12"/>
        <rFont val="Calibri"/>
        <family val="2"/>
        <scheme val="minor"/>
      </rPr>
      <t xml:space="preserve">Last day for all </t>
    </r>
    <r>
      <rPr>
        <b/>
        <i/>
        <u/>
        <sz val="12"/>
        <rFont val="Calibri"/>
        <family val="2"/>
        <scheme val="minor"/>
      </rPr>
      <t>April Uniform Election Date</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</si>
  <si>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Jurisdiction with May Uniform Election Day Special Election: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 xml:space="preserve">May Uniform Election Date </t>
    </r>
    <r>
      <rPr>
        <sz val="12"/>
        <rFont val="Calibri"/>
        <family val="2"/>
        <scheme val="minor"/>
      </rPr>
      <t xml:space="preserve">elections. </t>
    </r>
    <r>
      <rPr>
        <i/>
        <sz val="12"/>
        <rFont val="Calibri"/>
        <family val="2"/>
        <scheme val="minor"/>
      </rPr>
      <t>M.S. 204B.195</t>
    </r>
  </si>
  <si>
    <r>
      <t xml:space="preserve">Jurisdiction with May Uniform Election Day Special Election: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May Uniform Election Date</t>
    </r>
    <r>
      <rPr>
        <sz val="12"/>
        <rFont val="Calibri"/>
        <family val="2"/>
        <scheme val="minor"/>
      </rPr>
      <t xml:space="preserve">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</si>
  <si>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Jurisdiction with May Uniform Election Day Special Election: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 xml:space="preserve">May Uniform Election Date </t>
    </r>
    <r>
      <rPr>
        <sz val="12"/>
        <rFont val="Calibri"/>
        <family val="2"/>
        <scheme val="minor"/>
      </rPr>
      <t xml:space="preserve">elections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</si>
  <si>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OSS: </t>
    </r>
    <r>
      <rPr>
        <sz val="12"/>
        <rFont val="Calibri"/>
        <family val="2"/>
        <scheme val="minor"/>
      </rPr>
      <t xml:space="preserve">Last day for counties to </t>
    </r>
    <r>
      <rPr>
        <b/>
        <sz val="12"/>
        <rFont val="Calibri"/>
        <family val="2"/>
        <scheme val="minor"/>
      </rPr>
      <t>post</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10 days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</si>
  <si>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Campaign Finance: </t>
    </r>
    <r>
      <rPr>
        <sz val="12"/>
        <rFont val="Calibri"/>
        <family val="2"/>
        <scheme val="minor"/>
      </rPr>
      <t xml:space="preserve">Last day for counties to </t>
    </r>
    <r>
      <rPr>
        <b/>
        <sz val="12"/>
        <rFont val="Calibri"/>
        <family val="2"/>
        <scheme val="minor"/>
      </rPr>
      <t>post</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10 days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</si>
  <si>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Political Parties: </t>
    </r>
    <r>
      <rPr>
        <sz val="12"/>
        <rFont val="Calibri"/>
        <family val="2"/>
        <scheme val="minor"/>
      </rPr>
      <t xml:space="preserve">Last day for counties to </t>
    </r>
    <r>
      <rPr>
        <b/>
        <sz val="12"/>
        <rFont val="Calibri"/>
        <family val="2"/>
        <scheme val="minor"/>
      </rPr>
      <t>post</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10 days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</si>
  <si>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County: </t>
    </r>
    <r>
      <rPr>
        <sz val="12"/>
        <rFont val="Calibri"/>
        <family val="2"/>
        <scheme val="minor"/>
      </rPr>
      <t xml:space="preserve">Last day for counties to </t>
    </r>
    <r>
      <rPr>
        <b/>
        <sz val="12"/>
        <rFont val="Calibri"/>
        <family val="2"/>
        <scheme val="minor"/>
      </rPr>
      <t>post</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10 days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</si>
  <si>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SWCD: </t>
    </r>
    <r>
      <rPr>
        <sz val="12"/>
        <rFont val="Calibri"/>
        <family val="2"/>
        <scheme val="minor"/>
      </rPr>
      <t xml:space="preserve">Last day for counties to </t>
    </r>
    <r>
      <rPr>
        <b/>
        <sz val="12"/>
        <rFont val="Calibri"/>
        <family val="2"/>
        <scheme val="minor"/>
      </rPr>
      <t>post</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10 days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</si>
  <si>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OSS: </t>
    </r>
    <r>
      <rPr>
        <sz val="12"/>
        <rFont val="Calibri"/>
        <family val="2"/>
        <scheme val="minor"/>
      </rPr>
      <t xml:space="preserve">Last day for counties to </t>
    </r>
    <r>
      <rPr>
        <b/>
        <i/>
        <u/>
        <sz val="12"/>
        <rFont val="Calibri"/>
        <family val="2"/>
        <scheme val="minor"/>
      </rPr>
      <t>publish</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 week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</si>
  <si>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Campaign Finance: </t>
    </r>
    <r>
      <rPr>
        <sz val="12"/>
        <rFont val="Calibri"/>
        <family val="2"/>
        <scheme val="minor"/>
      </rPr>
      <t xml:space="preserve">Last day for counties to </t>
    </r>
    <r>
      <rPr>
        <b/>
        <i/>
        <u/>
        <sz val="12"/>
        <rFont val="Calibri"/>
        <family val="2"/>
        <scheme val="minor"/>
      </rPr>
      <t>publish</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 week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</si>
  <si>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Political Parties: </t>
    </r>
    <r>
      <rPr>
        <sz val="12"/>
        <rFont val="Calibri"/>
        <family val="2"/>
        <scheme val="minor"/>
      </rPr>
      <t xml:space="preserve">Last day for counties to </t>
    </r>
    <r>
      <rPr>
        <b/>
        <i/>
        <u/>
        <sz val="12"/>
        <rFont val="Calibri"/>
        <family val="2"/>
        <scheme val="minor"/>
      </rPr>
      <t>publish</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 week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</si>
  <si>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County: </t>
    </r>
    <r>
      <rPr>
        <sz val="12"/>
        <rFont val="Calibri"/>
        <family val="2"/>
        <scheme val="minor"/>
      </rPr>
      <t xml:space="preserve">Last day for counties to </t>
    </r>
    <r>
      <rPr>
        <b/>
        <i/>
        <u/>
        <sz val="12"/>
        <rFont val="Calibri"/>
        <family val="2"/>
        <scheme val="minor"/>
      </rPr>
      <t>publish</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 week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</si>
  <si>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SWCD: </t>
    </r>
    <r>
      <rPr>
        <sz val="12"/>
        <rFont val="Calibri"/>
        <family val="2"/>
        <scheme val="minor"/>
      </rPr>
      <t xml:space="preserve">Last day for counties to </t>
    </r>
    <r>
      <rPr>
        <b/>
        <i/>
        <u/>
        <sz val="12"/>
        <rFont val="Calibri"/>
        <family val="2"/>
        <scheme val="minor"/>
      </rPr>
      <t>publish</t>
    </r>
    <r>
      <rPr>
        <sz val="12"/>
        <rFont val="Calibri"/>
        <family val="2"/>
        <scheme val="minor"/>
      </rPr>
      <t xml:space="preserve"> notice stating the </t>
    </r>
    <r>
      <rPr>
        <i/>
        <sz val="12"/>
        <rFont val="Calibri"/>
        <family val="2"/>
        <scheme val="minor"/>
      </rPr>
      <t>state (county of residence)/county offices</t>
    </r>
    <r>
      <rPr>
        <sz val="12"/>
        <rFont val="Calibri"/>
        <family val="2"/>
        <scheme val="minor"/>
      </rPr>
      <t xml:space="preserve"> filing period first &amp; last dates and the closing time for the last day - at least 1 week before the first day to file affidavits for the </t>
    </r>
    <r>
      <rPr>
        <b/>
        <i/>
        <u/>
        <sz val="12"/>
        <rFont val="Calibri"/>
        <family val="2"/>
        <scheme val="minor"/>
      </rPr>
      <t>State General</t>
    </r>
    <r>
      <rPr>
        <sz val="12"/>
        <rFont val="Calibri"/>
        <family val="2"/>
        <scheme val="minor"/>
      </rPr>
      <t xml:space="preserve"> election date. </t>
    </r>
    <r>
      <rPr>
        <i/>
        <sz val="12"/>
        <rFont val="Calibri"/>
        <family val="2"/>
        <scheme val="minor"/>
      </rPr>
      <t xml:space="preserve">M.S. 204B.33(b) </t>
    </r>
  </si>
  <si>
    <r>
      <t xml:space="preserve">Jurisdiction with May Uniform Election Day Special Election: </t>
    </r>
    <r>
      <rPr>
        <sz val="12"/>
        <rFont val="Calibri"/>
        <family val="2"/>
        <scheme val="minor"/>
      </rPr>
      <t xml:space="preserve">Last day for all </t>
    </r>
    <r>
      <rPr>
        <b/>
        <i/>
        <u/>
        <sz val="12"/>
        <rFont val="Calibri"/>
        <family val="2"/>
        <scheme val="minor"/>
      </rPr>
      <t>May Uniform Election Date</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</si>
  <si>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OSS: </t>
    </r>
    <r>
      <rPr>
        <sz val="12"/>
        <rFont val="Calibri"/>
        <family val="2"/>
        <scheme val="minor"/>
      </rPr>
      <t>Last day for OSS to share</t>
    </r>
    <r>
      <rPr>
        <b/>
        <sz val="12"/>
        <rFont val="Calibri"/>
        <family val="2"/>
        <scheme val="minor"/>
      </rPr>
      <t xml:space="preserve"> </t>
    </r>
    <r>
      <rPr>
        <sz val="12"/>
        <rFont val="Calibri"/>
        <family val="2"/>
        <scheme val="minor"/>
      </rPr>
      <t xml:space="preserve">(SVRS report) major political party electronic list of eligible voters to act as election judges in </t>
    </r>
    <r>
      <rPr>
        <u/>
        <sz val="12"/>
        <rFont val="Calibri"/>
        <family val="2"/>
        <scheme val="minor"/>
      </rPr>
      <t>each</t>
    </r>
    <r>
      <rPr>
        <sz val="12"/>
        <rFont val="Calibri"/>
        <family val="2"/>
        <scheme val="minor"/>
      </rPr>
      <t xml:space="preserve"> precinct with municipalities.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Includes party affiliation. Counties must </t>
    </r>
    <r>
      <rPr>
        <i/>
        <sz val="12"/>
        <rFont val="Calibri"/>
        <family val="2"/>
        <scheme val="minor"/>
      </rPr>
      <t>promptly forward lists</t>
    </r>
    <r>
      <rPr>
        <sz val="12"/>
        <rFont val="Calibri"/>
        <family val="2"/>
        <scheme val="minor"/>
      </rPr>
      <t xml:space="preserve"> to appropriate municipal clerks - by May 15 in even years. </t>
    </r>
    <r>
      <rPr>
        <i/>
        <sz val="12"/>
        <rFont val="Calibri"/>
        <family val="2"/>
        <scheme val="minor"/>
      </rPr>
      <t>M.S. 204B.21, subd. 1</t>
    </r>
  </si>
  <si>
    <r>
      <t xml:space="preserve">Political Parties: </t>
    </r>
    <r>
      <rPr>
        <sz val="12"/>
        <rFont val="Calibri"/>
        <family val="2"/>
        <scheme val="minor"/>
      </rPr>
      <t>Last day for OSS to share</t>
    </r>
    <r>
      <rPr>
        <b/>
        <sz val="12"/>
        <rFont val="Calibri"/>
        <family val="2"/>
        <scheme val="minor"/>
      </rPr>
      <t xml:space="preserve"> </t>
    </r>
    <r>
      <rPr>
        <sz val="12"/>
        <rFont val="Calibri"/>
        <family val="2"/>
        <scheme val="minor"/>
      </rPr>
      <t xml:space="preserve">(SVRS report) major political party electronic list of eligible voters to act as election judges in </t>
    </r>
    <r>
      <rPr>
        <u/>
        <sz val="12"/>
        <rFont val="Calibri"/>
        <family val="2"/>
        <scheme val="minor"/>
      </rPr>
      <t>each</t>
    </r>
    <r>
      <rPr>
        <sz val="12"/>
        <rFont val="Calibri"/>
        <family val="2"/>
        <scheme val="minor"/>
      </rPr>
      <t xml:space="preserve"> precinct with municipalities.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Includes party affiliation. Counties must </t>
    </r>
    <r>
      <rPr>
        <i/>
        <sz val="12"/>
        <rFont val="Calibri"/>
        <family val="2"/>
        <scheme val="minor"/>
      </rPr>
      <t>promptly forward lists</t>
    </r>
    <r>
      <rPr>
        <sz val="12"/>
        <rFont val="Calibri"/>
        <family val="2"/>
        <scheme val="minor"/>
      </rPr>
      <t xml:space="preserve"> to appropriate municipal clerks - by May 15 in even years. </t>
    </r>
    <r>
      <rPr>
        <i/>
        <sz val="12"/>
        <rFont val="Calibri"/>
        <family val="2"/>
        <scheme val="minor"/>
      </rPr>
      <t>M.S. 204B.21, subd. 1</t>
    </r>
  </si>
  <si>
    <r>
      <t xml:space="preserve">County: </t>
    </r>
    <r>
      <rPr>
        <sz val="12"/>
        <rFont val="Calibri"/>
        <family val="2"/>
        <scheme val="minor"/>
      </rPr>
      <t>Last day for OSS to share</t>
    </r>
    <r>
      <rPr>
        <b/>
        <sz val="12"/>
        <rFont val="Calibri"/>
        <family val="2"/>
        <scheme val="minor"/>
      </rPr>
      <t xml:space="preserve"> </t>
    </r>
    <r>
      <rPr>
        <sz val="12"/>
        <rFont val="Calibri"/>
        <family val="2"/>
        <scheme val="minor"/>
      </rPr>
      <t xml:space="preserve">(SVRS report) major political party electronic list of eligible voters to act as election judges in </t>
    </r>
    <r>
      <rPr>
        <u/>
        <sz val="12"/>
        <rFont val="Calibri"/>
        <family val="2"/>
        <scheme val="minor"/>
      </rPr>
      <t>each</t>
    </r>
    <r>
      <rPr>
        <sz val="12"/>
        <rFont val="Calibri"/>
        <family val="2"/>
        <scheme val="minor"/>
      </rPr>
      <t xml:space="preserve"> precinct with municipalities.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Includes party affiliation. Counties must </t>
    </r>
    <r>
      <rPr>
        <i/>
        <sz val="12"/>
        <rFont val="Calibri"/>
        <family val="2"/>
        <scheme val="minor"/>
      </rPr>
      <t>promptly forward lists</t>
    </r>
    <r>
      <rPr>
        <sz val="12"/>
        <rFont val="Calibri"/>
        <family val="2"/>
        <scheme val="minor"/>
      </rPr>
      <t xml:space="preserve"> to appropriate municipal clerks - by May 15 in even years. </t>
    </r>
    <r>
      <rPr>
        <i/>
        <sz val="12"/>
        <rFont val="Calibri"/>
        <family val="2"/>
        <scheme val="minor"/>
      </rPr>
      <t>M.S. 204B.21, subd. 1</t>
    </r>
  </si>
  <si>
    <r>
      <t xml:space="preserve">City with a Primary: </t>
    </r>
    <r>
      <rPr>
        <sz val="12"/>
        <rFont val="Calibri"/>
        <family val="2"/>
        <scheme val="minor"/>
      </rPr>
      <t>Last day for OSS to share</t>
    </r>
    <r>
      <rPr>
        <b/>
        <sz val="12"/>
        <rFont val="Calibri"/>
        <family val="2"/>
        <scheme val="minor"/>
      </rPr>
      <t xml:space="preserve"> </t>
    </r>
    <r>
      <rPr>
        <sz val="12"/>
        <rFont val="Calibri"/>
        <family val="2"/>
        <scheme val="minor"/>
      </rPr>
      <t xml:space="preserve">(SVRS report) major political party electronic list of eligible voters to act as election judges in </t>
    </r>
    <r>
      <rPr>
        <u/>
        <sz val="12"/>
        <rFont val="Calibri"/>
        <family val="2"/>
        <scheme val="minor"/>
      </rPr>
      <t>each</t>
    </r>
    <r>
      <rPr>
        <sz val="12"/>
        <rFont val="Calibri"/>
        <family val="2"/>
        <scheme val="minor"/>
      </rPr>
      <t xml:space="preserve"> precinct with municipalities.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Includes party affiliation. Counties must </t>
    </r>
    <r>
      <rPr>
        <i/>
        <sz val="12"/>
        <rFont val="Calibri"/>
        <family val="2"/>
        <scheme val="minor"/>
      </rPr>
      <t>promptly forward lists</t>
    </r>
    <r>
      <rPr>
        <sz val="12"/>
        <rFont val="Calibri"/>
        <family val="2"/>
        <scheme val="minor"/>
      </rPr>
      <t xml:space="preserve"> to appropriate municipal clerks - by May 15 in even years. </t>
    </r>
    <r>
      <rPr>
        <i/>
        <sz val="12"/>
        <rFont val="Calibri"/>
        <family val="2"/>
        <scheme val="minor"/>
      </rPr>
      <t>M.S. 204B.21, subd. 1</t>
    </r>
  </si>
  <si>
    <r>
      <t xml:space="preserve">City without a Primary: </t>
    </r>
    <r>
      <rPr>
        <sz val="12"/>
        <rFont val="Calibri"/>
        <family val="2"/>
        <scheme val="minor"/>
      </rPr>
      <t>Last day for OSS to share</t>
    </r>
    <r>
      <rPr>
        <b/>
        <sz val="12"/>
        <rFont val="Calibri"/>
        <family val="2"/>
        <scheme val="minor"/>
      </rPr>
      <t xml:space="preserve"> </t>
    </r>
    <r>
      <rPr>
        <sz val="12"/>
        <rFont val="Calibri"/>
        <family val="2"/>
        <scheme val="minor"/>
      </rPr>
      <t xml:space="preserve">(SVRS report) major political party electronic list of eligible voters to act as election judges in </t>
    </r>
    <r>
      <rPr>
        <u/>
        <sz val="12"/>
        <rFont val="Calibri"/>
        <family val="2"/>
        <scheme val="minor"/>
      </rPr>
      <t>each</t>
    </r>
    <r>
      <rPr>
        <sz val="12"/>
        <rFont val="Calibri"/>
        <family val="2"/>
        <scheme val="minor"/>
      </rPr>
      <t xml:space="preserve"> precinct with municipalities.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Includes party affiliation. Counties must </t>
    </r>
    <r>
      <rPr>
        <i/>
        <sz val="12"/>
        <rFont val="Calibri"/>
        <family val="2"/>
        <scheme val="minor"/>
      </rPr>
      <t>promptly forward lists</t>
    </r>
    <r>
      <rPr>
        <sz val="12"/>
        <rFont val="Calibri"/>
        <family val="2"/>
        <scheme val="minor"/>
      </rPr>
      <t xml:space="preserve"> to appropriate municipal clerks - by May 15 in even years. </t>
    </r>
    <r>
      <rPr>
        <i/>
        <sz val="12"/>
        <rFont val="Calibri"/>
        <family val="2"/>
        <scheme val="minor"/>
      </rPr>
      <t>M.S. 204B.21, subd. 1</t>
    </r>
  </si>
  <si>
    <r>
      <t xml:space="preserve">Town with March Elections: </t>
    </r>
    <r>
      <rPr>
        <sz val="12"/>
        <rFont val="Calibri"/>
        <family val="2"/>
        <scheme val="minor"/>
      </rPr>
      <t>Last day for OSS to share</t>
    </r>
    <r>
      <rPr>
        <b/>
        <sz val="12"/>
        <rFont val="Calibri"/>
        <family val="2"/>
        <scheme val="minor"/>
      </rPr>
      <t xml:space="preserve"> </t>
    </r>
    <r>
      <rPr>
        <sz val="12"/>
        <rFont val="Calibri"/>
        <family val="2"/>
        <scheme val="minor"/>
      </rPr>
      <t xml:space="preserve">(SVRS report) major political party electronic list of eligible voters to act as election judges in </t>
    </r>
    <r>
      <rPr>
        <u/>
        <sz val="12"/>
        <rFont val="Calibri"/>
        <family val="2"/>
        <scheme val="minor"/>
      </rPr>
      <t>each</t>
    </r>
    <r>
      <rPr>
        <sz val="12"/>
        <rFont val="Calibri"/>
        <family val="2"/>
        <scheme val="minor"/>
      </rPr>
      <t xml:space="preserve"> precinct with municipalities.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Includes party affiliation. Counties must </t>
    </r>
    <r>
      <rPr>
        <i/>
        <sz val="12"/>
        <rFont val="Calibri"/>
        <family val="2"/>
        <scheme val="minor"/>
      </rPr>
      <t>promptly forward lists</t>
    </r>
    <r>
      <rPr>
        <sz val="12"/>
        <rFont val="Calibri"/>
        <family val="2"/>
        <scheme val="minor"/>
      </rPr>
      <t xml:space="preserve"> to appropriate municipal clerks - by May 15 in even years. </t>
    </r>
    <r>
      <rPr>
        <i/>
        <sz val="12"/>
        <rFont val="Calibri"/>
        <family val="2"/>
        <scheme val="minor"/>
      </rPr>
      <t>M.S. 204B.21, subd. 1</t>
    </r>
  </si>
  <si>
    <r>
      <t xml:space="preserve">Town with November Elections: </t>
    </r>
    <r>
      <rPr>
        <sz val="12"/>
        <rFont val="Calibri"/>
        <family val="2"/>
        <scheme val="minor"/>
      </rPr>
      <t>Last day for OSS to share</t>
    </r>
    <r>
      <rPr>
        <b/>
        <sz val="12"/>
        <rFont val="Calibri"/>
        <family val="2"/>
        <scheme val="minor"/>
      </rPr>
      <t xml:space="preserve"> </t>
    </r>
    <r>
      <rPr>
        <sz val="12"/>
        <rFont val="Calibri"/>
        <family val="2"/>
        <scheme val="minor"/>
      </rPr>
      <t xml:space="preserve">(SVRS report) major political party electronic list of eligible voters to act as election judges in </t>
    </r>
    <r>
      <rPr>
        <u/>
        <sz val="12"/>
        <rFont val="Calibri"/>
        <family val="2"/>
        <scheme val="minor"/>
      </rPr>
      <t>each</t>
    </r>
    <r>
      <rPr>
        <sz val="12"/>
        <rFont val="Calibri"/>
        <family val="2"/>
        <scheme val="minor"/>
      </rPr>
      <t xml:space="preserve"> precinct with municipalities. List must indicate who is </t>
    </r>
    <r>
      <rPr>
        <i/>
        <sz val="12"/>
        <rFont val="Calibri"/>
        <family val="2"/>
        <scheme val="minor"/>
      </rPr>
      <t>willing</t>
    </r>
    <r>
      <rPr>
        <sz val="12"/>
        <rFont val="Calibri"/>
        <family val="2"/>
        <scheme val="minor"/>
      </rPr>
      <t xml:space="preserve"> to travel to &amp; serve in non-home jurisdiction precincts &amp; </t>
    </r>
    <r>
      <rPr>
        <i/>
        <sz val="12"/>
        <rFont val="Calibri"/>
        <family val="2"/>
        <scheme val="minor"/>
      </rPr>
      <t>which jurisdictions</t>
    </r>
    <r>
      <rPr>
        <sz val="12"/>
        <rFont val="Calibri"/>
        <family val="2"/>
        <scheme val="minor"/>
      </rPr>
      <t xml:space="preserve"> are acceptable. Includes party affiliation. Counties must </t>
    </r>
    <r>
      <rPr>
        <i/>
        <sz val="12"/>
        <rFont val="Calibri"/>
        <family val="2"/>
        <scheme val="minor"/>
      </rPr>
      <t>promptly forward lists</t>
    </r>
    <r>
      <rPr>
        <sz val="12"/>
        <rFont val="Calibri"/>
        <family val="2"/>
        <scheme val="minor"/>
      </rPr>
      <t xml:space="preserve"> to appropriate municipal clerks - by May 15 in even years. </t>
    </r>
    <r>
      <rPr>
        <i/>
        <sz val="12"/>
        <rFont val="Calibri"/>
        <family val="2"/>
        <scheme val="minor"/>
      </rPr>
      <t>M.S. 204B.21, subd. 1</t>
    </r>
  </si>
  <si>
    <r>
      <t xml:space="preserve">OSS: </t>
    </r>
    <r>
      <rPr>
        <sz val="12"/>
        <rFont val="Calibri"/>
        <family val="2"/>
        <scheme val="minor"/>
      </rPr>
      <t xml:space="preserve">A candidate *required to do so must file a </t>
    </r>
    <r>
      <rPr>
        <i/>
        <sz val="12"/>
        <rFont val="Calibri"/>
        <family val="2"/>
        <scheme val="minor"/>
      </rPr>
      <t>statement of economic interest</t>
    </r>
    <r>
      <rPr>
        <sz val="12"/>
        <rFont val="Calibri"/>
        <family val="2"/>
        <scheme val="minor"/>
      </rPr>
      <t xml:space="preserve"> with the CFPDB after filing an affidavit of candidacy or petition to appear on the </t>
    </r>
    <r>
      <rPr>
        <b/>
        <i/>
        <u/>
        <sz val="12"/>
        <rFont val="Calibri"/>
        <family val="2"/>
        <scheme val="minor"/>
      </rPr>
      <t>State General Election Cycle</t>
    </r>
    <r>
      <rPr>
        <sz val="12"/>
        <rFont val="Calibri"/>
        <family val="2"/>
        <scheme val="minor"/>
      </rPr>
      <t xml:space="preserve"> ballot(s). *Legislative or 7-county metro area with population over 50,000 city  candidate - within 14 days of filing. </t>
    </r>
    <r>
      <rPr>
        <i/>
        <sz val="12"/>
        <rFont val="Calibri"/>
        <family val="2"/>
        <scheme val="minor"/>
      </rPr>
      <t>M.S. 10A.01, subds. 22 &amp; 24; 10A.09, subd.1(3); 473.121, subd. 2</t>
    </r>
  </si>
  <si>
    <r>
      <t xml:space="preserve">Campaign Finance: </t>
    </r>
    <r>
      <rPr>
        <sz val="12"/>
        <rFont val="Calibri"/>
        <family val="2"/>
        <scheme val="minor"/>
      </rPr>
      <t xml:space="preserve">A candidate *required to do so must file a </t>
    </r>
    <r>
      <rPr>
        <i/>
        <sz val="12"/>
        <rFont val="Calibri"/>
        <family val="2"/>
        <scheme val="minor"/>
      </rPr>
      <t>statement of economic interest</t>
    </r>
    <r>
      <rPr>
        <sz val="12"/>
        <rFont val="Calibri"/>
        <family val="2"/>
        <scheme val="minor"/>
      </rPr>
      <t xml:space="preserve"> with the CFPDB after filing an affidavit of candidacy or petition to appear on the </t>
    </r>
    <r>
      <rPr>
        <b/>
        <i/>
        <u/>
        <sz val="12"/>
        <rFont val="Calibri"/>
        <family val="2"/>
        <scheme val="minor"/>
      </rPr>
      <t>State General Election Cycle</t>
    </r>
    <r>
      <rPr>
        <sz val="12"/>
        <rFont val="Calibri"/>
        <family val="2"/>
        <scheme val="minor"/>
      </rPr>
      <t xml:space="preserve"> ballot(s). *Legislative or 7-county metro area with population over 50,000 city  candidate - within 14 days of filing. </t>
    </r>
    <r>
      <rPr>
        <i/>
        <sz val="12"/>
        <rFont val="Calibri"/>
        <family val="2"/>
        <scheme val="minor"/>
      </rPr>
      <t>M.S. 10A.01, subds. 22 &amp; 24; 10A.09, subd.1(3); 473.121, subd. 2</t>
    </r>
  </si>
  <si>
    <r>
      <t xml:space="preserve">Political Parties: </t>
    </r>
    <r>
      <rPr>
        <sz val="12"/>
        <rFont val="Calibri"/>
        <family val="2"/>
        <scheme val="minor"/>
      </rPr>
      <t xml:space="preserve">A candidate *required to do so must file a </t>
    </r>
    <r>
      <rPr>
        <i/>
        <sz val="12"/>
        <rFont val="Calibri"/>
        <family val="2"/>
        <scheme val="minor"/>
      </rPr>
      <t xml:space="preserve">statement of economic interest </t>
    </r>
    <r>
      <rPr>
        <sz val="12"/>
        <rFont val="Calibri"/>
        <family val="2"/>
        <scheme val="minor"/>
      </rPr>
      <t xml:space="preserve">with the CFPDB after filing an affidavit of candidacy or petition to appear on the </t>
    </r>
    <r>
      <rPr>
        <b/>
        <i/>
        <u/>
        <sz val="12"/>
        <rFont val="Calibri"/>
        <family val="2"/>
        <scheme val="minor"/>
      </rPr>
      <t>State General Election Cycle</t>
    </r>
    <r>
      <rPr>
        <sz val="12"/>
        <rFont val="Calibri"/>
        <family val="2"/>
        <scheme val="minor"/>
      </rPr>
      <t xml:space="preserve"> ballot(s). *Legislative or 7-county metro area with population over 50,000 city  candidate - within 14 days of filing. </t>
    </r>
    <r>
      <rPr>
        <i/>
        <sz val="12"/>
        <rFont val="Calibri"/>
        <family val="2"/>
        <scheme val="minor"/>
      </rPr>
      <t>M.S. 10A.01, subds. 22 &amp; 24; 10A.09, subd.1(3); 473.121, subd. 2</t>
    </r>
  </si>
  <si>
    <r>
      <t xml:space="preserve">County: </t>
    </r>
    <r>
      <rPr>
        <sz val="12"/>
        <rFont val="Calibri"/>
        <family val="2"/>
        <scheme val="minor"/>
      </rPr>
      <t xml:space="preserve">A candidate *required to do so must file a </t>
    </r>
    <r>
      <rPr>
        <i/>
        <sz val="12"/>
        <rFont val="Calibri"/>
        <family val="2"/>
        <scheme val="minor"/>
      </rPr>
      <t>statement of economic interest</t>
    </r>
    <r>
      <rPr>
        <sz val="12"/>
        <rFont val="Calibri"/>
        <family val="2"/>
        <scheme val="minor"/>
      </rPr>
      <t xml:space="preserve"> with the CFPDB after filing an affidavit of candidacy or petition to appear on the </t>
    </r>
    <r>
      <rPr>
        <b/>
        <i/>
        <u/>
        <sz val="12"/>
        <rFont val="Calibri"/>
        <family val="2"/>
        <scheme val="minor"/>
      </rPr>
      <t>State General Election Cycle</t>
    </r>
    <r>
      <rPr>
        <sz val="12"/>
        <rFont val="Calibri"/>
        <family val="2"/>
        <scheme val="minor"/>
      </rPr>
      <t xml:space="preserve"> ballot(s). *Legislative or 7-county metro area with population over 50,000 city  candidate - within 14 days of filing. </t>
    </r>
    <r>
      <rPr>
        <i/>
        <sz val="12"/>
        <rFont val="Calibri"/>
        <family val="2"/>
        <scheme val="minor"/>
      </rPr>
      <t>M.S. 10A.01, subds. 22 &amp; 24; 10A.09, subd.1(3); 473.121, subd. 2</t>
    </r>
  </si>
  <si>
    <r>
      <t xml:space="preserve">City with a Primary: </t>
    </r>
    <r>
      <rPr>
        <sz val="12"/>
        <rFont val="Calibri"/>
        <family val="2"/>
        <scheme val="minor"/>
      </rPr>
      <t xml:space="preserve">A candidate *required to do so must file a </t>
    </r>
    <r>
      <rPr>
        <i/>
        <sz val="12"/>
        <rFont val="Calibri"/>
        <family val="2"/>
        <scheme val="minor"/>
      </rPr>
      <t xml:space="preserve">statement of economic interest </t>
    </r>
    <r>
      <rPr>
        <sz val="12"/>
        <rFont val="Calibri"/>
        <family val="2"/>
        <scheme val="minor"/>
      </rPr>
      <t xml:space="preserve">with the CFPDB after filing an affidavit of candidacy or petition to appear on the </t>
    </r>
    <r>
      <rPr>
        <b/>
        <i/>
        <u/>
        <sz val="12"/>
        <rFont val="Calibri"/>
        <family val="2"/>
        <scheme val="minor"/>
      </rPr>
      <t>State General Election Cycle</t>
    </r>
    <r>
      <rPr>
        <sz val="12"/>
        <rFont val="Calibri"/>
        <family val="2"/>
        <scheme val="minor"/>
      </rPr>
      <t xml:space="preserve"> ballot(s). *Legislative or 7-county metro area with population over 50,000 city  candidate - within 14 days of filing. </t>
    </r>
    <r>
      <rPr>
        <i/>
        <sz val="12"/>
        <rFont val="Calibri"/>
        <family val="2"/>
        <scheme val="minor"/>
      </rPr>
      <t>M.S. 10A.01, subds. 22 &amp; 24; 10A.09, subd.1(3); 473.121, subd. 2</t>
    </r>
  </si>
  <si>
    <r>
      <t xml:space="preserve">OSS: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</si>
  <si>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Political Parties: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</si>
  <si>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County: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</si>
  <si>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City with a Primary: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</si>
  <si>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City without a Primary: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</si>
  <si>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Town with March Elections: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</si>
  <si>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Town with November Elections: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</si>
  <si>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Hospital District: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</si>
  <si>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School District with a Primary: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</si>
  <si>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School District without a Primary: </t>
    </r>
    <r>
      <rPr>
        <sz val="12"/>
        <rFont val="Calibri"/>
        <family val="2"/>
        <scheme val="minor"/>
      </rPr>
      <t xml:space="preserve">Last day to provide written notice of </t>
    </r>
    <r>
      <rPr>
        <b/>
        <i/>
        <u/>
        <sz val="12"/>
        <rFont val="Calibri"/>
        <family val="2"/>
        <scheme val="minor"/>
      </rPr>
      <t>State Primary</t>
    </r>
    <r>
      <rPr>
        <sz val="12"/>
        <rFont val="Calibri"/>
        <family val="2"/>
        <scheme val="minor"/>
      </rPr>
      <t xml:space="preserve"> election date primary, special primary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either confirming the jurisdiction's profile reflects primary-possible or scheduling special election in SVRS – at least 74 days before election. </t>
    </r>
    <r>
      <rPr>
        <i/>
        <sz val="12"/>
        <rFont val="Calibri"/>
        <family val="2"/>
        <scheme val="minor"/>
      </rPr>
      <t>M.S. 205.10, subd. 6; 205.16, subds. 4 &amp; 5; 205A.05, subd. 3; 205A.07, subds. 3 &amp; 3b; 447.32, subd. 3</t>
    </r>
  </si>
  <si>
    <r>
      <t xml:space="preserve">OSS: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 xml:space="preserve">State Primary </t>
    </r>
    <r>
      <rPr>
        <sz val="12"/>
        <rFont val="Calibri"/>
        <family val="2"/>
        <scheme val="minor"/>
      </rPr>
      <t xml:space="preserve">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</si>
  <si>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County: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 xml:space="preserve">State Primary </t>
    </r>
    <r>
      <rPr>
        <sz val="12"/>
        <rFont val="Calibri"/>
        <family val="2"/>
        <scheme val="minor"/>
      </rPr>
      <t xml:space="preserve">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</si>
  <si>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City with a Primary: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 xml:space="preserve">State Primary </t>
    </r>
    <r>
      <rPr>
        <sz val="12"/>
        <rFont val="Calibri"/>
        <family val="2"/>
        <scheme val="minor"/>
      </rPr>
      <t xml:space="preserve">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</si>
  <si>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City without a Primary: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 xml:space="preserve">State Primary </t>
    </r>
    <r>
      <rPr>
        <sz val="12"/>
        <rFont val="Calibri"/>
        <family val="2"/>
        <scheme val="minor"/>
      </rPr>
      <t xml:space="preserve">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</si>
  <si>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Town with March Elections: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 xml:space="preserve">State Primary </t>
    </r>
    <r>
      <rPr>
        <sz val="12"/>
        <rFont val="Calibri"/>
        <family val="2"/>
        <scheme val="minor"/>
      </rPr>
      <t xml:space="preserve">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</si>
  <si>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Town with November Elections: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 xml:space="preserve">State Primary </t>
    </r>
    <r>
      <rPr>
        <sz val="12"/>
        <rFont val="Calibri"/>
        <family val="2"/>
        <scheme val="minor"/>
      </rPr>
      <t xml:space="preserve">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</si>
  <si>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School District with a Primary: </t>
    </r>
    <r>
      <rPr>
        <sz val="12"/>
        <rFont val="Calibri"/>
        <family val="2"/>
        <scheme val="minor"/>
      </rPr>
      <t xml:space="preserve">If a municipality or county (unorganized territories) has chosen mail </t>
    </r>
    <r>
      <rPr>
        <i/>
        <sz val="12"/>
        <rFont val="Calibri"/>
        <family val="2"/>
        <scheme val="minor"/>
      </rPr>
      <t>balloting</t>
    </r>
    <r>
      <rPr>
        <sz val="12"/>
        <rFont val="Calibri"/>
        <family val="2"/>
        <scheme val="minor"/>
      </rPr>
      <t xml:space="preserve"> for </t>
    </r>
    <r>
      <rPr>
        <i/>
        <sz val="12"/>
        <rFont val="Calibri"/>
        <family val="2"/>
        <scheme val="minor"/>
      </rPr>
      <t>state/federal</t>
    </r>
    <r>
      <rPr>
        <sz val="12"/>
        <rFont val="Calibri"/>
        <family val="2"/>
        <scheme val="minor"/>
      </rPr>
      <t xml:space="preserve"> elections, last day to provide notice (post) of mail balloting and the special mail procedure for </t>
    </r>
    <r>
      <rPr>
        <b/>
        <i/>
        <u/>
        <sz val="12"/>
        <rFont val="Calibri"/>
        <family val="2"/>
        <scheme val="minor"/>
      </rPr>
      <t xml:space="preserve">State Primary </t>
    </r>
    <r>
      <rPr>
        <sz val="12"/>
        <rFont val="Calibri"/>
        <family val="2"/>
        <scheme val="minor"/>
      </rPr>
      <t xml:space="preserve">elections.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 </t>
    </r>
    <r>
      <rPr>
        <i/>
        <sz val="12"/>
        <rFont val="Calibri"/>
        <family val="2"/>
        <scheme val="minor"/>
      </rPr>
      <t>M.S. 204B.45, subd. 2; M.R. 8210.3000, subp. 3</t>
    </r>
  </si>
  <si>
    <r>
      <t xml:space="preserve">OSS: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 xml:space="preserve">State Primary </t>
    </r>
    <r>
      <rPr>
        <sz val="12"/>
        <rFont val="Calibri"/>
        <family val="2"/>
        <scheme val="minor"/>
      </rPr>
      <t xml:space="preserve">elections. </t>
    </r>
    <r>
      <rPr>
        <i/>
        <sz val="12"/>
        <rFont val="Calibri"/>
        <family val="2"/>
        <scheme val="minor"/>
      </rPr>
      <t>M.S. 204B.195</t>
    </r>
  </si>
  <si>
    <r>
      <t xml:space="preserve">County: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 xml:space="preserve">State Primary </t>
    </r>
    <r>
      <rPr>
        <sz val="12"/>
        <rFont val="Calibri"/>
        <family val="2"/>
        <scheme val="minor"/>
      </rPr>
      <t xml:space="preserve">elections. </t>
    </r>
    <r>
      <rPr>
        <i/>
        <sz val="12"/>
        <rFont val="Calibri"/>
        <family val="2"/>
        <scheme val="minor"/>
      </rPr>
      <t>M.S. 204B.195</t>
    </r>
  </si>
  <si>
    <r>
      <t xml:space="preserve">City with a Primary: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 xml:space="preserve">State Primary </t>
    </r>
    <r>
      <rPr>
        <sz val="12"/>
        <rFont val="Calibri"/>
        <family val="2"/>
        <scheme val="minor"/>
      </rPr>
      <t xml:space="preserve">elections. </t>
    </r>
    <r>
      <rPr>
        <i/>
        <sz val="12"/>
        <rFont val="Calibri"/>
        <family val="2"/>
        <scheme val="minor"/>
      </rPr>
      <t>M.S. 204B.195</t>
    </r>
  </si>
  <si>
    <r>
      <t xml:space="preserve">City without a Primary: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 xml:space="preserve">State Primary </t>
    </r>
    <r>
      <rPr>
        <sz val="12"/>
        <rFont val="Calibri"/>
        <family val="2"/>
        <scheme val="minor"/>
      </rPr>
      <t xml:space="preserve">elections. </t>
    </r>
    <r>
      <rPr>
        <i/>
        <sz val="12"/>
        <rFont val="Calibri"/>
        <family val="2"/>
        <scheme val="minor"/>
      </rPr>
      <t>M.S. 204B.195</t>
    </r>
  </si>
  <si>
    <r>
      <t xml:space="preserve">Town with March Elections: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 xml:space="preserve">State Primary </t>
    </r>
    <r>
      <rPr>
        <sz val="12"/>
        <rFont val="Calibri"/>
        <family val="2"/>
        <scheme val="minor"/>
      </rPr>
      <t xml:space="preserve">elections. </t>
    </r>
    <r>
      <rPr>
        <i/>
        <sz val="12"/>
        <rFont val="Calibri"/>
        <family val="2"/>
        <scheme val="minor"/>
      </rPr>
      <t>M.S. 204B.195</t>
    </r>
  </si>
  <si>
    <r>
      <t xml:space="preserve">Town with November Elections: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 xml:space="preserve">State Primary </t>
    </r>
    <r>
      <rPr>
        <sz val="12"/>
        <rFont val="Calibri"/>
        <family val="2"/>
        <scheme val="minor"/>
      </rPr>
      <t xml:space="preserve">elections. </t>
    </r>
    <r>
      <rPr>
        <i/>
        <sz val="12"/>
        <rFont val="Calibri"/>
        <family val="2"/>
        <scheme val="minor"/>
      </rPr>
      <t>M.S. 204B.195</t>
    </r>
  </si>
  <si>
    <r>
      <t xml:space="preserve">School District with a Primary: </t>
    </r>
    <r>
      <rPr>
        <sz val="12"/>
        <rFont val="Calibri"/>
        <family val="2"/>
        <scheme val="minor"/>
      </rPr>
      <t xml:space="preserve">Last day for appointed election judges to provide written notice to employers w/certification (appt., hourly wage, hours of work) to be absent from work for serving on election day – at least 20 days before </t>
    </r>
    <r>
      <rPr>
        <b/>
        <i/>
        <u/>
        <sz val="12"/>
        <rFont val="Calibri"/>
        <family val="2"/>
        <scheme val="minor"/>
      </rPr>
      <t xml:space="preserve">State Primary </t>
    </r>
    <r>
      <rPr>
        <sz val="12"/>
        <rFont val="Calibri"/>
        <family val="2"/>
        <scheme val="minor"/>
      </rPr>
      <t xml:space="preserve">elections. </t>
    </r>
    <r>
      <rPr>
        <i/>
        <sz val="12"/>
        <rFont val="Calibri"/>
        <family val="2"/>
        <scheme val="minor"/>
      </rPr>
      <t>M.S. 204B.195</t>
    </r>
  </si>
  <si>
    <r>
      <t xml:space="preserve">OSS: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Primary</t>
    </r>
    <r>
      <rPr>
        <sz val="12"/>
        <rFont val="Calibri"/>
        <family val="2"/>
        <scheme val="minor"/>
      </rPr>
      <t xml:space="preserve"> election date primary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</si>
  <si>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County: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Primary</t>
    </r>
    <r>
      <rPr>
        <sz val="12"/>
        <rFont val="Calibri"/>
        <family val="2"/>
        <scheme val="minor"/>
      </rPr>
      <t xml:space="preserve"> election date primary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</si>
  <si>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City with a Primary: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Primary</t>
    </r>
    <r>
      <rPr>
        <sz val="12"/>
        <rFont val="Calibri"/>
        <family val="2"/>
        <scheme val="minor"/>
      </rPr>
      <t xml:space="preserve"> election date primary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</si>
  <si>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City without a Primary: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Primary</t>
    </r>
    <r>
      <rPr>
        <sz val="12"/>
        <rFont val="Calibri"/>
        <family val="2"/>
        <scheme val="minor"/>
      </rPr>
      <t xml:space="preserve"> election date primary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</si>
  <si>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Town with March Elections: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Primary</t>
    </r>
    <r>
      <rPr>
        <sz val="12"/>
        <rFont val="Calibri"/>
        <family val="2"/>
        <scheme val="minor"/>
      </rPr>
      <t xml:space="preserve"> election date primary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</si>
  <si>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Town with November Elections: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Primary</t>
    </r>
    <r>
      <rPr>
        <sz val="12"/>
        <rFont val="Calibri"/>
        <family val="2"/>
        <scheme val="minor"/>
      </rPr>
      <t xml:space="preserve"> election date primary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</si>
  <si>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OSS: </t>
    </r>
    <r>
      <rPr>
        <sz val="12"/>
        <rFont val="Calibri"/>
        <family val="2"/>
        <scheme val="minor"/>
      </rPr>
      <t xml:space="preserve">A candidate *required to do so must file a </t>
    </r>
    <r>
      <rPr>
        <i/>
        <sz val="12"/>
        <rFont val="Calibri"/>
        <family val="2"/>
        <scheme val="minor"/>
      </rPr>
      <t>statement of economic interest</t>
    </r>
    <r>
      <rPr>
        <sz val="12"/>
        <rFont val="Calibri"/>
        <family val="2"/>
        <scheme val="minor"/>
      </rPr>
      <t xml:space="preserve"> with the CFPDB after filing an affidavit of candidacy or petition to appear on the </t>
    </r>
    <r>
      <rPr>
        <b/>
        <i/>
        <u/>
        <sz val="12"/>
        <rFont val="Calibri"/>
        <family val="2"/>
        <scheme val="minor"/>
      </rPr>
      <t>State General</t>
    </r>
    <r>
      <rPr>
        <sz val="12"/>
        <rFont val="Calibri"/>
        <family val="2"/>
        <scheme val="minor"/>
      </rPr>
      <t xml:space="preserve"> ballot. *7-county metro area with population over 50,000 city  candidate - within 14 days of filing. </t>
    </r>
    <r>
      <rPr>
        <i/>
        <sz val="12"/>
        <rFont val="Calibri"/>
        <family val="2"/>
        <scheme val="minor"/>
      </rPr>
      <t>M.S. 10A.01, subds. 22 &amp; 24; 10A.09, subd.1(3); 473.121, subd. 2</t>
    </r>
  </si>
  <si>
    <r>
      <t xml:space="preserve">Campaign Finance: </t>
    </r>
    <r>
      <rPr>
        <sz val="12"/>
        <rFont val="Calibri"/>
        <family val="2"/>
        <scheme val="minor"/>
      </rPr>
      <t xml:space="preserve">A candidate *required to do so must file a </t>
    </r>
    <r>
      <rPr>
        <i/>
        <sz val="12"/>
        <rFont val="Calibri"/>
        <family val="2"/>
        <scheme val="minor"/>
      </rPr>
      <t>statement of economic interest</t>
    </r>
    <r>
      <rPr>
        <sz val="12"/>
        <rFont val="Calibri"/>
        <family val="2"/>
        <scheme val="minor"/>
      </rPr>
      <t xml:space="preserve"> with the CFPDB after filing an affidavit of candidacy or petition to appear on the </t>
    </r>
    <r>
      <rPr>
        <b/>
        <i/>
        <u/>
        <sz val="12"/>
        <rFont val="Calibri"/>
        <family val="2"/>
        <scheme val="minor"/>
      </rPr>
      <t>State General</t>
    </r>
    <r>
      <rPr>
        <sz val="12"/>
        <rFont val="Calibri"/>
        <family val="2"/>
        <scheme val="minor"/>
      </rPr>
      <t xml:space="preserve"> ballot. *7-county metro area with population over 50,000 city  candidate - within 14 days of filing. </t>
    </r>
    <r>
      <rPr>
        <i/>
        <sz val="12"/>
        <rFont val="Calibri"/>
        <family val="2"/>
        <scheme val="minor"/>
      </rPr>
      <t>M.S. 10A.01, subds. 22 &amp; 24; 10A.09, subd.1(3); 473.121, subd. 2</t>
    </r>
  </si>
  <si>
    <r>
      <t xml:space="preserve">Political Parties: </t>
    </r>
    <r>
      <rPr>
        <sz val="12"/>
        <rFont val="Calibri"/>
        <family val="2"/>
        <scheme val="minor"/>
      </rPr>
      <t xml:space="preserve">A candidate *required to do so must file a </t>
    </r>
    <r>
      <rPr>
        <i/>
        <sz val="12"/>
        <rFont val="Calibri"/>
        <family val="2"/>
        <scheme val="minor"/>
      </rPr>
      <t>statement of economic interest</t>
    </r>
    <r>
      <rPr>
        <sz val="12"/>
        <rFont val="Calibri"/>
        <family val="2"/>
        <scheme val="minor"/>
      </rPr>
      <t xml:space="preserve"> with the CFPDB after filing an affidavit of candidacy or petition to appear on the </t>
    </r>
    <r>
      <rPr>
        <b/>
        <i/>
        <u/>
        <sz val="12"/>
        <rFont val="Calibri"/>
        <family val="2"/>
        <scheme val="minor"/>
      </rPr>
      <t>State General</t>
    </r>
    <r>
      <rPr>
        <sz val="12"/>
        <rFont val="Calibri"/>
        <family val="2"/>
        <scheme val="minor"/>
      </rPr>
      <t xml:space="preserve"> ballot. *7-county metro area with population over 50,000 city  candidate - within 14 days of filing. </t>
    </r>
    <r>
      <rPr>
        <i/>
        <sz val="12"/>
        <rFont val="Calibri"/>
        <family val="2"/>
        <scheme val="minor"/>
      </rPr>
      <t>M.S. 10A.01, subds. 22 &amp; 24; 10A.09, subd.1(3); 473.121, subd. 2</t>
    </r>
  </si>
  <si>
    <r>
      <t xml:space="preserve">County: </t>
    </r>
    <r>
      <rPr>
        <sz val="12"/>
        <rFont val="Calibri"/>
        <family val="2"/>
        <scheme val="minor"/>
      </rPr>
      <t xml:space="preserve">A candidate *required to do so must file a </t>
    </r>
    <r>
      <rPr>
        <i/>
        <sz val="12"/>
        <rFont val="Calibri"/>
        <family val="2"/>
        <scheme val="minor"/>
      </rPr>
      <t>statement of economic interest</t>
    </r>
    <r>
      <rPr>
        <sz val="12"/>
        <rFont val="Calibri"/>
        <family val="2"/>
        <scheme val="minor"/>
      </rPr>
      <t xml:space="preserve"> with the CFPDB after filing an affidavit of candidacy or petition to appear on the </t>
    </r>
    <r>
      <rPr>
        <b/>
        <i/>
        <u/>
        <sz val="12"/>
        <rFont val="Calibri"/>
        <family val="2"/>
        <scheme val="minor"/>
      </rPr>
      <t>State General</t>
    </r>
    <r>
      <rPr>
        <sz val="12"/>
        <rFont val="Calibri"/>
        <family val="2"/>
        <scheme val="minor"/>
      </rPr>
      <t xml:space="preserve"> ballot. *7-county metro area with population over 50,000 city  candidate - within 14 days of filing. </t>
    </r>
    <r>
      <rPr>
        <i/>
        <sz val="12"/>
        <rFont val="Calibri"/>
        <family val="2"/>
        <scheme val="minor"/>
      </rPr>
      <t>M.S. 10A.01, subds. 22 &amp; 24; 10A.09, subd.1(3); 473.121, subd. 2</t>
    </r>
  </si>
  <si>
    <r>
      <t xml:space="preserve">City without a Primary: </t>
    </r>
    <r>
      <rPr>
        <sz val="12"/>
        <rFont val="Calibri"/>
        <family val="2"/>
        <scheme val="minor"/>
      </rPr>
      <t xml:space="preserve">A candidate *required to do so must file a </t>
    </r>
    <r>
      <rPr>
        <i/>
        <sz val="12"/>
        <rFont val="Calibri"/>
        <family val="2"/>
        <scheme val="minor"/>
      </rPr>
      <t>statement of economic interest</t>
    </r>
    <r>
      <rPr>
        <sz val="12"/>
        <rFont val="Calibri"/>
        <family val="2"/>
        <scheme val="minor"/>
      </rPr>
      <t xml:space="preserve"> with the CFPDB after filing an affidavit of candidacy or petition to appear on the </t>
    </r>
    <r>
      <rPr>
        <b/>
        <i/>
        <u/>
        <sz val="12"/>
        <rFont val="Calibri"/>
        <family val="2"/>
        <scheme val="minor"/>
      </rPr>
      <t>State General</t>
    </r>
    <r>
      <rPr>
        <sz val="12"/>
        <rFont val="Calibri"/>
        <family val="2"/>
        <scheme val="minor"/>
      </rPr>
      <t xml:space="preserve"> ballot. *7-county metro area with population over 50,000 city  candidate - within 14 days of filing. </t>
    </r>
    <r>
      <rPr>
        <i/>
        <sz val="12"/>
        <rFont val="Calibri"/>
        <family val="2"/>
        <scheme val="minor"/>
      </rPr>
      <t>M.S. 10A.01, subds. 22 &amp; 24; 10A.09, subd.1(3); 473.121, subd. 2</t>
    </r>
  </si>
  <si>
    <r>
      <t>OSS: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Primary </t>
    </r>
    <r>
      <rPr>
        <sz val="12"/>
        <rFont val="Calibri"/>
        <family val="2"/>
        <scheme val="minor"/>
      </rPr>
      <t xml:space="preserve">municipal &amp; school district primary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</si>
  <si>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County: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Primary </t>
    </r>
    <r>
      <rPr>
        <sz val="12"/>
        <rFont val="Calibri"/>
        <family val="2"/>
        <scheme val="minor"/>
      </rPr>
      <t xml:space="preserve">municipal &amp; school district primary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</si>
  <si>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City with a Primary: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Primary </t>
    </r>
    <r>
      <rPr>
        <sz val="12"/>
        <rFont val="Calibri"/>
        <family val="2"/>
        <scheme val="minor"/>
      </rPr>
      <t xml:space="preserve">municipal &amp; school district primary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</si>
  <si>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City without a Primary: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Primary </t>
    </r>
    <r>
      <rPr>
        <sz val="12"/>
        <rFont val="Calibri"/>
        <family val="2"/>
        <scheme val="minor"/>
      </rPr>
      <t xml:space="preserve">municipal &amp; school district primary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</si>
  <si>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Town with March Elections: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Primary </t>
    </r>
    <r>
      <rPr>
        <sz val="12"/>
        <rFont val="Calibri"/>
        <family val="2"/>
        <scheme val="minor"/>
      </rPr>
      <t xml:space="preserve">municipal &amp; school district primary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</si>
  <si>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Town with November Elections: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Primary </t>
    </r>
    <r>
      <rPr>
        <sz val="12"/>
        <rFont val="Calibri"/>
        <family val="2"/>
        <scheme val="minor"/>
      </rPr>
      <t xml:space="preserve">municipal &amp; school district primary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</si>
  <si>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School District with a Primary: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Primary </t>
    </r>
    <r>
      <rPr>
        <sz val="12"/>
        <rFont val="Calibri"/>
        <family val="2"/>
        <scheme val="minor"/>
      </rPr>
      <t xml:space="preserve">municipal &amp; school district primary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</si>
  <si>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School District without a Primary:</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State Primary </t>
    </r>
    <r>
      <rPr>
        <sz val="12"/>
        <rFont val="Calibri"/>
        <family val="2"/>
        <scheme val="minor"/>
      </rPr>
      <t xml:space="preserve">municipal &amp; school district primary and/or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</si>
  <si>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 xml:space="preserve">OSS: </t>
    </r>
    <r>
      <rPr>
        <sz val="12"/>
        <rFont val="Calibri"/>
        <family val="2"/>
        <scheme val="minor"/>
      </rPr>
      <t xml:space="preserve">Last day for a </t>
    </r>
    <r>
      <rPr>
        <b/>
        <i/>
        <u/>
        <sz val="12"/>
        <rFont val="Calibri"/>
        <family val="2"/>
        <scheme val="minor"/>
      </rPr>
      <t xml:space="preserve">State Primary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</si>
  <si>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County: </t>
    </r>
    <r>
      <rPr>
        <sz val="12"/>
        <rFont val="Calibri"/>
        <family val="2"/>
        <scheme val="minor"/>
      </rPr>
      <t xml:space="preserve">Last day for a </t>
    </r>
    <r>
      <rPr>
        <b/>
        <i/>
        <u/>
        <sz val="12"/>
        <rFont val="Calibri"/>
        <family val="2"/>
        <scheme val="minor"/>
      </rPr>
      <t xml:space="preserve">State Primary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</si>
  <si>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City with a Primary: </t>
    </r>
    <r>
      <rPr>
        <sz val="12"/>
        <rFont val="Calibri"/>
        <family val="2"/>
        <scheme val="minor"/>
      </rPr>
      <t xml:space="preserve">Last day for a </t>
    </r>
    <r>
      <rPr>
        <b/>
        <i/>
        <u/>
        <sz val="12"/>
        <rFont val="Calibri"/>
        <family val="2"/>
        <scheme val="minor"/>
      </rPr>
      <t xml:space="preserve">State Primary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</si>
  <si>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City without a Primary: </t>
    </r>
    <r>
      <rPr>
        <sz val="12"/>
        <rFont val="Calibri"/>
        <family val="2"/>
        <scheme val="minor"/>
      </rPr>
      <t xml:space="preserve">Last day for a </t>
    </r>
    <r>
      <rPr>
        <b/>
        <i/>
        <u/>
        <sz val="12"/>
        <rFont val="Calibri"/>
        <family val="2"/>
        <scheme val="minor"/>
      </rPr>
      <t xml:space="preserve">State Primary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</si>
  <si>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Town with March Elections: </t>
    </r>
    <r>
      <rPr>
        <sz val="12"/>
        <rFont val="Calibri"/>
        <family val="2"/>
        <scheme val="minor"/>
      </rPr>
      <t xml:space="preserve">Last day for a </t>
    </r>
    <r>
      <rPr>
        <b/>
        <i/>
        <u/>
        <sz val="12"/>
        <rFont val="Calibri"/>
        <family val="2"/>
        <scheme val="minor"/>
      </rPr>
      <t xml:space="preserve">State Primary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</si>
  <si>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Town with November Elections: </t>
    </r>
    <r>
      <rPr>
        <sz val="12"/>
        <rFont val="Calibri"/>
        <family val="2"/>
        <scheme val="minor"/>
      </rPr>
      <t xml:space="preserve">Last day for a </t>
    </r>
    <r>
      <rPr>
        <b/>
        <i/>
        <u/>
        <sz val="12"/>
        <rFont val="Calibri"/>
        <family val="2"/>
        <scheme val="minor"/>
      </rPr>
      <t xml:space="preserve">State Primary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</si>
  <si>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 xml:space="preserve">OSS: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Primary</t>
    </r>
    <r>
      <rPr>
        <sz val="12"/>
        <rFont val="Calibri"/>
        <family val="2"/>
        <scheme val="minor"/>
      </rPr>
      <t xml:space="preserve"> date primary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</si>
  <si>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County: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Primary</t>
    </r>
    <r>
      <rPr>
        <sz val="12"/>
        <rFont val="Calibri"/>
        <family val="2"/>
        <scheme val="minor"/>
      </rPr>
      <t xml:space="preserve"> date primary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</si>
  <si>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City with a Primary: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Primary</t>
    </r>
    <r>
      <rPr>
        <sz val="12"/>
        <rFont val="Calibri"/>
        <family val="2"/>
        <scheme val="minor"/>
      </rPr>
      <t xml:space="preserve"> date primary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</si>
  <si>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City without a Primary: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Primary</t>
    </r>
    <r>
      <rPr>
        <sz val="12"/>
        <rFont val="Calibri"/>
        <family val="2"/>
        <scheme val="minor"/>
      </rPr>
      <t xml:space="preserve"> date primary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</si>
  <si>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Town with March Elections: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Primary</t>
    </r>
    <r>
      <rPr>
        <sz val="12"/>
        <rFont val="Calibri"/>
        <family val="2"/>
        <scheme val="minor"/>
      </rPr>
      <t xml:space="preserve">  date primary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</si>
  <si>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Town with November Elections: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Primary</t>
    </r>
    <r>
      <rPr>
        <sz val="12"/>
        <rFont val="Calibri"/>
        <family val="2"/>
        <scheme val="minor"/>
      </rPr>
      <t xml:space="preserve"> date primary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</si>
  <si>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School District with a Primary: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Primary</t>
    </r>
    <r>
      <rPr>
        <sz val="12"/>
        <rFont val="Calibri"/>
        <family val="2"/>
        <scheme val="minor"/>
      </rPr>
      <t xml:space="preserve"> date primary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</si>
  <si>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School District without a Primary: </t>
    </r>
    <r>
      <rPr>
        <sz val="12"/>
        <rFont val="Calibri"/>
        <family val="2"/>
        <scheme val="minor"/>
      </rPr>
      <t xml:space="preserve">Last day for 1st, 2nd &amp; 3rd class city , *metro-town &amp; school district clerk to publish </t>
    </r>
    <r>
      <rPr>
        <i/>
        <sz val="12"/>
        <rFont val="Calibri"/>
        <family val="2"/>
        <scheme val="minor"/>
      </rPr>
      <t>2nd</t>
    </r>
    <r>
      <rPr>
        <sz val="12"/>
        <rFont val="Calibri"/>
        <family val="2"/>
        <scheme val="minor"/>
      </rPr>
      <t xml:space="preserve"> of 2 </t>
    </r>
    <r>
      <rPr>
        <b/>
        <i/>
        <u/>
        <sz val="12"/>
        <rFont val="Calibri"/>
        <family val="2"/>
        <scheme val="minor"/>
      </rPr>
      <t>State Primary</t>
    </r>
    <r>
      <rPr>
        <sz val="12"/>
        <rFont val="Calibri"/>
        <family val="2"/>
        <scheme val="minor"/>
      </rPr>
      <t xml:space="preserve"> date primary and/or special election </t>
    </r>
    <r>
      <rPr>
        <u/>
        <sz val="12"/>
        <rFont val="Calibri"/>
        <family val="2"/>
        <scheme val="minor"/>
      </rPr>
      <t>Notice of Election</t>
    </r>
    <r>
      <rPr>
        <sz val="12"/>
        <rFont val="Calibri"/>
        <family val="2"/>
        <scheme val="minor"/>
      </rPr>
      <t xml:space="preserve"> - 1 week before election. (Optional for 4th class cities &amp; *non-metro towns) </t>
    </r>
    <r>
      <rPr>
        <i/>
        <sz val="12"/>
        <rFont val="Calibri"/>
        <family val="2"/>
        <scheme val="minor"/>
      </rPr>
      <t>M.S. 205.16, subd. 1; 205A.07, subd. 1</t>
    </r>
  </si>
  <si>
    <r>
      <t xml:space="preserve">OSS: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</si>
  <si>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Campaign Finance: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</si>
  <si>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Political Parties: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</si>
  <si>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County: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</si>
  <si>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City with a Primary: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</si>
  <si>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City without a Primary: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</si>
  <si>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Town with March Elections: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</si>
  <si>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Town with November Elections: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</si>
  <si>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School District with a Primary: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</si>
  <si>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School District without a Primary: </t>
    </r>
    <r>
      <rPr>
        <sz val="12"/>
        <rFont val="Calibri"/>
        <family val="2"/>
        <scheme val="minor"/>
      </rPr>
      <t xml:space="preserve">Last day for all </t>
    </r>
    <r>
      <rPr>
        <b/>
        <i/>
        <u/>
        <sz val="12"/>
        <rFont val="Calibri"/>
        <family val="2"/>
        <scheme val="minor"/>
      </rPr>
      <t>State Primary</t>
    </r>
    <r>
      <rPr>
        <sz val="12"/>
        <rFont val="Calibri"/>
        <family val="2"/>
        <scheme val="minor"/>
      </rPr>
      <t xml:space="preserve"> special </t>
    </r>
    <r>
      <rPr>
        <b/>
        <sz val="12"/>
        <rFont val="Calibri"/>
        <family val="2"/>
        <scheme val="minor"/>
      </rPr>
      <t>election</t>
    </r>
    <r>
      <rPr>
        <sz val="12"/>
        <rFont val="Calibri"/>
        <family val="2"/>
        <scheme val="minor"/>
      </rPr>
      <t xml:space="preserve"> (</t>
    </r>
    <r>
      <rPr>
        <i/>
        <sz val="12"/>
        <rFont val="Calibri"/>
        <family val="2"/>
        <scheme val="minor"/>
      </rPr>
      <t>not</t>
    </r>
    <r>
      <rPr>
        <sz val="12"/>
        <rFont val="Calibri"/>
        <family val="2"/>
        <scheme val="minor"/>
      </rPr>
      <t xml:space="preserve"> primary or special primary)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no later than 7 days after the general or special election (</t>
    </r>
    <r>
      <rPr>
        <i/>
        <sz val="12"/>
        <rFont val="Calibri"/>
        <family val="2"/>
        <scheme val="minor"/>
      </rPr>
      <t xml:space="preserve">not </t>
    </r>
    <r>
      <rPr>
        <sz val="12"/>
        <rFont val="Calibri"/>
        <family val="2"/>
        <scheme val="minor"/>
      </rPr>
      <t xml:space="preserve">a primary or special primary). </t>
    </r>
    <r>
      <rPr>
        <i/>
        <sz val="12"/>
        <rFont val="Calibri"/>
        <family val="2"/>
        <scheme val="minor"/>
      </rPr>
      <t>M.S. 211A.05, subd. 1</t>
    </r>
  </si>
  <si>
    <r>
      <t xml:space="preserve">OSS: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</si>
  <si>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Political Parties: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</si>
  <si>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County: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</si>
  <si>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City with a Primary: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</si>
  <si>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City without a Primary: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</si>
  <si>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Town with March Elections: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</si>
  <si>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Town with November Elections: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</si>
  <si>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Hospital District: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</si>
  <si>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School District with a Primary: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</si>
  <si>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School District without a Primary: </t>
    </r>
    <r>
      <rPr>
        <sz val="12"/>
        <rFont val="Calibri"/>
        <family val="2"/>
        <scheme val="minor"/>
      </rPr>
      <t xml:space="preserve">Last day to provide written notice of </t>
    </r>
    <r>
      <rPr>
        <b/>
        <i/>
        <u/>
        <sz val="12"/>
        <rFont val="Calibri"/>
        <family val="2"/>
        <scheme val="minor"/>
      </rPr>
      <t>State General</t>
    </r>
    <r>
      <rPr>
        <sz val="12"/>
        <rFont val="Calibri"/>
        <family val="2"/>
        <scheme val="minor"/>
      </rPr>
      <t xml:space="preserve"> election date general or special election to county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elections by confirming the jurisdiction's SVRS profile as having even-year general elections &amp; enter regular &amp; special election offices/candidates &amp; special election questions in ERS – at least 74 days before election. </t>
    </r>
    <r>
      <rPr>
        <i/>
        <sz val="12"/>
        <rFont val="Calibri"/>
        <family val="2"/>
        <scheme val="minor"/>
      </rPr>
      <t>M.S. 205.10, subd. 6; 205.16, subds. 4 &amp; 5; 205A.05, subd. 3; 205A.07, subds. 3 &amp; 3b; 447.32, subd. 3</t>
    </r>
  </si>
  <si>
    <r>
      <t xml:space="preserve">OSS: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State General</t>
    </r>
    <r>
      <rPr>
        <sz val="12"/>
        <rFont val="Calibri"/>
        <family val="2"/>
        <scheme val="minor"/>
      </rPr>
      <t xml:space="preserve"> - at least 74 days before election. </t>
    </r>
    <r>
      <rPr>
        <i/>
        <sz val="12"/>
        <rFont val="Calibri"/>
        <family val="2"/>
        <scheme val="minor"/>
      </rPr>
      <t>M.S. 205A.07, subd. 3a</t>
    </r>
  </si>
  <si>
    <r>
      <t xml:space="preserve">County: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State General</t>
    </r>
    <r>
      <rPr>
        <sz val="12"/>
        <rFont val="Calibri"/>
        <family val="2"/>
        <scheme val="minor"/>
      </rPr>
      <t xml:space="preserve"> - at least 74 days before election. </t>
    </r>
    <r>
      <rPr>
        <i/>
        <sz val="12"/>
        <rFont val="Calibri"/>
        <family val="2"/>
        <scheme val="minor"/>
      </rPr>
      <t>M.S. 205A.07, subd. 3a</t>
    </r>
  </si>
  <si>
    <r>
      <t xml:space="preserve">School District without a Primary: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State General</t>
    </r>
    <r>
      <rPr>
        <sz val="12"/>
        <rFont val="Calibri"/>
        <family val="2"/>
        <scheme val="minor"/>
      </rPr>
      <t xml:space="preserve"> - at least 74 days before election. </t>
    </r>
    <r>
      <rPr>
        <i/>
        <sz val="12"/>
        <rFont val="Calibri"/>
        <family val="2"/>
        <scheme val="minor"/>
      </rPr>
      <t>M.S. 205A.07, subd. 3a</t>
    </r>
  </si>
  <si>
    <r>
      <t xml:space="preserve">School District with a Primary: </t>
    </r>
    <r>
      <rPr>
        <sz val="12"/>
        <rFont val="Calibri"/>
        <family val="2"/>
        <scheme val="minor"/>
      </rPr>
      <t xml:space="preserve">Last day for </t>
    </r>
    <r>
      <rPr>
        <u/>
        <sz val="12"/>
        <rFont val="Calibri"/>
        <family val="2"/>
        <scheme val="minor"/>
      </rPr>
      <t>school district</t>
    </r>
    <r>
      <rPr>
        <sz val="12"/>
        <rFont val="Calibri"/>
        <family val="2"/>
        <scheme val="minor"/>
      </rPr>
      <t xml:space="preserve"> to provide written notice to Commissioner of Education of certain types of financial-related ballot questions to be voted on at </t>
    </r>
    <r>
      <rPr>
        <b/>
        <i/>
        <u/>
        <sz val="12"/>
        <rFont val="Calibri"/>
        <family val="2"/>
        <scheme val="minor"/>
      </rPr>
      <t>State General</t>
    </r>
    <r>
      <rPr>
        <sz val="12"/>
        <rFont val="Calibri"/>
        <family val="2"/>
        <scheme val="minor"/>
      </rPr>
      <t xml:space="preserve"> - at least 74 days before election. </t>
    </r>
    <r>
      <rPr>
        <i/>
        <sz val="12"/>
        <rFont val="Calibri"/>
        <family val="2"/>
        <scheme val="minor"/>
      </rPr>
      <t>M.S. 205A.07, subd. 3a</t>
    </r>
  </si>
  <si>
    <r>
      <t xml:space="preserve">Hospital District: </t>
    </r>
    <r>
      <rPr>
        <sz val="12"/>
        <rFont val="Calibri"/>
        <family val="2"/>
        <scheme val="minor"/>
      </rPr>
      <t xml:space="preserve">Municipality must </t>
    </r>
    <r>
      <rPr>
        <u/>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b/>
        <i/>
        <u/>
        <sz val="12"/>
        <rFont val="Calibri"/>
        <family val="2"/>
        <scheme val="minor"/>
      </rPr>
      <t>November State General</t>
    </r>
    <r>
      <rPr>
        <sz val="12"/>
        <rFont val="Calibri"/>
        <family val="2"/>
        <scheme val="minor"/>
      </rPr>
      <t xml:space="preserve"> elections in a jurisdiction which includes the affected residence - not during the 45 days prior to </t>
    </r>
    <r>
      <rPr>
        <b/>
        <i/>
        <u/>
        <sz val="12"/>
        <rFont val="Calibri"/>
        <family val="2"/>
        <scheme val="minor"/>
      </rPr>
      <t>any</t>
    </r>
    <r>
      <rPr>
        <sz val="12"/>
        <rFont val="Calibri"/>
        <family val="2"/>
        <scheme val="minor"/>
      </rPr>
      <t xml:space="preserve"> election. </t>
    </r>
    <r>
      <rPr>
        <i/>
        <sz val="12"/>
        <rFont val="Calibri"/>
        <family val="2"/>
        <scheme val="minor"/>
      </rPr>
      <t>M.S. 201.11, subd. 2</t>
    </r>
  </si>
  <si>
    <r>
      <t xml:space="preserve">OSS: </t>
    </r>
    <r>
      <rPr>
        <sz val="12"/>
        <rFont val="Calibri"/>
        <family val="2"/>
        <scheme val="minor"/>
      </rPr>
      <t xml:space="preserve">If there is a constitutional amendment question(s) on the </t>
    </r>
    <r>
      <rPr>
        <b/>
        <i/>
        <u/>
        <sz val="12"/>
        <rFont val="Calibri"/>
        <family val="2"/>
        <scheme val="minor"/>
      </rPr>
      <t>State General</t>
    </r>
    <r>
      <rPr>
        <sz val="12"/>
        <rFont val="Calibri"/>
        <family val="2"/>
        <scheme val="minor"/>
      </rPr>
      <t xml:space="preserve"> ballot, OSS shall file sample copies of proposed amendments in the OSS office for public inspection - 4 weeks before the state general election. </t>
    </r>
    <r>
      <rPr>
        <i/>
        <sz val="12"/>
        <rFont val="Calibri"/>
        <family val="2"/>
        <scheme val="minor"/>
      </rPr>
      <t>M.S. 204D.15, subd. 3</t>
    </r>
  </si>
  <si>
    <r>
      <t xml:space="preserve">Campaign Finance: </t>
    </r>
    <r>
      <rPr>
        <sz val="12"/>
        <rFont val="Calibri"/>
        <family val="2"/>
        <scheme val="minor"/>
      </rPr>
      <t xml:space="preserve">If there is a constitutional amendment question(s) on the </t>
    </r>
    <r>
      <rPr>
        <b/>
        <i/>
        <u/>
        <sz val="12"/>
        <rFont val="Calibri"/>
        <family val="2"/>
        <scheme val="minor"/>
      </rPr>
      <t>State General</t>
    </r>
    <r>
      <rPr>
        <sz val="12"/>
        <rFont val="Calibri"/>
        <family val="2"/>
        <scheme val="minor"/>
      </rPr>
      <t xml:space="preserve"> ballot, OSS shall file sample copies of proposed amendments in the OSS office for public inspection - 4 weeks before the state general election. </t>
    </r>
    <r>
      <rPr>
        <i/>
        <sz val="12"/>
        <rFont val="Calibri"/>
        <family val="2"/>
        <scheme val="minor"/>
      </rPr>
      <t>M.S. 204D.15, subd. 3</t>
    </r>
  </si>
  <si>
    <r>
      <t xml:space="preserve">Political Parties: </t>
    </r>
    <r>
      <rPr>
        <sz val="12"/>
        <rFont val="Calibri"/>
        <family val="2"/>
        <scheme val="minor"/>
      </rPr>
      <t xml:space="preserve">If there is a constitutional amendment question(s) on the </t>
    </r>
    <r>
      <rPr>
        <b/>
        <i/>
        <u/>
        <sz val="12"/>
        <rFont val="Calibri"/>
        <family val="2"/>
        <scheme val="minor"/>
      </rPr>
      <t>State General</t>
    </r>
    <r>
      <rPr>
        <sz val="12"/>
        <rFont val="Calibri"/>
        <family val="2"/>
        <scheme val="minor"/>
      </rPr>
      <t xml:space="preserve"> ballot, OSS shall file sample copies of proposed amendments in the OSS office for public inspection - 4 weeks before the state general election. </t>
    </r>
    <r>
      <rPr>
        <i/>
        <sz val="12"/>
        <rFont val="Calibri"/>
        <family val="2"/>
        <scheme val="minor"/>
      </rPr>
      <t>M.S. 204D.15, subd. 3</t>
    </r>
  </si>
  <si>
    <r>
      <t xml:space="preserve">County: </t>
    </r>
    <r>
      <rPr>
        <sz val="12"/>
        <rFont val="Calibri"/>
        <family val="2"/>
        <scheme val="minor"/>
      </rPr>
      <t xml:space="preserve">If there is a constitutional amendment question(s) on the </t>
    </r>
    <r>
      <rPr>
        <b/>
        <i/>
        <u/>
        <sz val="12"/>
        <rFont val="Calibri"/>
        <family val="2"/>
        <scheme val="minor"/>
      </rPr>
      <t>State General</t>
    </r>
    <r>
      <rPr>
        <sz val="12"/>
        <rFont val="Calibri"/>
        <family val="2"/>
        <scheme val="minor"/>
      </rPr>
      <t xml:space="preserve"> ballot, OSS shall file sample copies of proposed amendments in the OSS office for public inspection - 4 weeks before the state general election. </t>
    </r>
    <r>
      <rPr>
        <i/>
        <sz val="12"/>
        <rFont val="Calibri"/>
        <family val="2"/>
        <scheme val="minor"/>
      </rPr>
      <t>M.S. 204D.15, subd. 3</t>
    </r>
  </si>
  <si>
    <r>
      <t>Hospital District:</t>
    </r>
    <r>
      <rPr>
        <sz val="12"/>
        <rFont val="Calibri"/>
        <family val="2"/>
        <scheme val="minor"/>
      </rPr>
      <t xml:space="preserve"> A change in the boundary of an election precinct that has occurred as a result of a municipal boundary adjustment made under M.S. Chapter 414 that is effective </t>
    </r>
    <r>
      <rPr>
        <i/>
        <sz val="12"/>
        <rFont val="Calibri"/>
        <family val="2"/>
        <scheme val="minor"/>
      </rPr>
      <t>more</t>
    </r>
    <r>
      <rPr>
        <sz val="12"/>
        <rFont val="Calibri"/>
        <family val="2"/>
        <scheme val="minor"/>
      </rPr>
      <t xml:space="preserve"> than 21 days before the 2018 </t>
    </r>
    <r>
      <rPr>
        <b/>
        <i/>
        <u/>
        <sz val="12"/>
        <rFont val="Calibri"/>
        <family val="2"/>
        <scheme val="minor"/>
      </rPr>
      <t>State General</t>
    </r>
    <r>
      <rPr>
        <sz val="12"/>
        <rFont val="Calibri"/>
        <family val="2"/>
        <scheme val="minor"/>
      </rPr>
      <t xml:space="preserve"> (regularly scheduled) election takes effect </t>
    </r>
    <r>
      <rPr>
        <i/>
        <sz val="12"/>
        <rFont val="Calibri"/>
        <family val="2"/>
        <scheme val="minor"/>
      </rPr>
      <t>at</t>
    </r>
    <r>
      <rPr>
        <sz val="12"/>
        <rFont val="Calibri"/>
        <family val="2"/>
        <scheme val="minor"/>
      </rPr>
      <t xml:space="preserve"> that election - </t>
    </r>
    <r>
      <rPr>
        <i/>
        <sz val="12"/>
        <rFont val="Calibri"/>
        <family val="2"/>
        <scheme val="minor"/>
      </rPr>
      <t>more</t>
    </r>
    <r>
      <rPr>
        <sz val="12"/>
        <rFont val="Calibri"/>
        <family val="2"/>
        <scheme val="minor"/>
      </rPr>
      <t xml:space="preserve"> than 21 days before the election. </t>
    </r>
    <r>
      <rPr>
        <i/>
        <sz val="12"/>
        <rFont val="Calibri"/>
        <family val="2"/>
        <scheme val="minor"/>
      </rPr>
      <t>M.S. 204B.14, subd. 4a</t>
    </r>
  </si>
  <si>
    <r>
      <t xml:space="preserve">OSS: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General</t>
    </r>
    <r>
      <rPr>
        <sz val="12"/>
        <rFont val="Calibri"/>
        <family val="2"/>
        <scheme val="minor"/>
      </rPr>
      <t xml:space="preserve"> election date general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</si>
  <si>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County: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General</t>
    </r>
    <r>
      <rPr>
        <sz val="12"/>
        <rFont val="Calibri"/>
        <family val="2"/>
        <scheme val="minor"/>
      </rPr>
      <t xml:space="preserve"> election date general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</si>
  <si>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City with a Primary: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General</t>
    </r>
    <r>
      <rPr>
        <sz val="12"/>
        <rFont val="Calibri"/>
        <family val="2"/>
        <scheme val="minor"/>
      </rPr>
      <t xml:space="preserve"> election date general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</si>
  <si>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City without a Primary: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General</t>
    </r>
    <r>
      <rPr>
        <sz val="12"/>
        <rFont val="Calibri"/>
        <family val="2"/>
        <scheme val="minor"/>
      </rPr>
      <t xml:space="preserve"> election date general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</si>
  <si>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Town with March Elections: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General</t>
    </r>
    <r>
      <rPr>
        <sz val="12"/>
        <rFont val="Calibri"/>
        <family val="2"/>
        <scheme val="minor"/>
      </rPr>
      <t xml:space="preserve"> election date general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</si>
  <si>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 xml:space="preserve">Town with November Elections: </t>
    </r>
    <r>
      <rPr>
        <sz val="12"/>
        <rFont val="Calibri"/>
        <family val="2"/>
        <scheme val="minor"/>
      </rPr>
      <t xml:space="preserve">A </t>
    </r>
    <r>
      <rPr>
        <i/>
        <sz val="12"/>
        <rFont val="Calibri"/>
        <family val="2"/>
        <scheme val="minor"/>
      </rPr>
      <t>municipal</t>
    </r>
    <r>
      <rPr>
        <sz val="12"/>
        <rFont val="Calibri"/>
        <family val="2"/>
        <scheme val="minor"/>
      </rPr>
      <t xml:space="preserve"> </t>
    </r>
    <r>
      <rPr>
        <b/>
        <i/>
        <u/>
        <sz val="12"/>
        <rFont val="Calibri"/>
        <family val="2"/>
        <scheme val="minor"/>
      </rPr>
      <t>State General</t>
    </r>
    <r>
      <rPr>
        <sz val="12"/>
        <rFont val="Calibri"/>
        <family val="2"/>
        <scheme val="minor"/>
      </rPr>
      <t xml:space="preserve"> election date general and/or special election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 </t>
    </r>
    <r>
      <rPr>
        <i/>
        <sz val="12"/>
        <rFont val="Calibri"/>
        <family val="2"/>
        <scheme val="minor"/>
      </rPr>
      <t>M.S. 205.16, subd. 3</t>
    </r>
  </si>
  <si>
    <r>
      <t>OSS: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</si>
  <si>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Campaign Finance:</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</si>
  <si>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Political Parties: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</si>
  <si>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County: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</si>
  <si>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SWCD:</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</si>
  <si>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City without a Primary: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</si>
  <si>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Town with March Elections: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</si>
  <si>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Town with November Elections: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</si>
  <si>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Hospital District:</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</si>
  <si>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School District with a Primary: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</si>
  <si>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School District without a Primary: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</si>
  <si>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r>
      <t xml:space="preserve">OSS: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</si>
  <si>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Campaign Finance: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</si>
  <si>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Political Parties: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</si>
  <si>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County: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</si>
  <si>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SWCD: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</si>
  <si>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City with a Primary: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</si>
  <si>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City without a Primary: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</si>
  <si>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Town with March Elections: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</si>
  <si>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Town with November Elections: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</si>
  <si>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Hospital District: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</si>
  <si>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School District with a Primary: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</si>
  <si>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School District without a Primary: </t>
    </r>
    <r>
      <rPr>
        <sz val="12"/>
        <rFont val="Calibri"/>
        <family val="2"/>
        <scheme val="minor"/>
      </rPr>
      <t xml:space="preserve">Last day for all </t>
    </r>
    <r>
      <rPr>
        <b/>
        <i/>
        <u/>
        <sz val="12"/>
        <rFont val="Calibri"/>
        <family val="2"/>
        <scheme val="minor"/>
      </rPr>
      <t>State General</t>
    </r>
    <r>
      <rPr>
        <sz val="12"/>
        <rFont val="Calibri"/>
        <family val="2"/>
        <scheme val="minor"/>
      </rPr>
      <t xml:space="preserve"> candidates/committees to file </t>
    </r>
    <r>
      <rPr>
        <i/>
        <sz val="12"/>
        <rFont val="Calibri"/>
        <family val="2"/>
        <scheme val="minor"/>
      </rPr>
      <t xml:space="preserve">Campaign Financial Report Certification of Filing. </t>
    </r>
    <r>
      <rPr>
        <sz val="12"/>
        <rFont val="Calibri"/>
        <family val="2"/>
        <scheme val="minor"/>
      </rPr>
      <t xml:space="preserve">A jurisdiction clerk who </t>
    </r>
    <r>
      <rPr>
        <u/>
        <sz val="12"/>
        <rFont val="Calibri"/>
        <family val="2"/>
        <scheme val="minor"/>
      </rPr>
      <t>issues</t>
    </r>
    <r>
      <rPr>
        <sz val="12"/>
        <rFont val="Calibri"/>
        <family val="2"/>
        <scheme val="minor"/>
      </rPr>
      <t xml:space="preserve"> a certificate of election to a candidate who </t>
    </r>
    <r>
      <rPr>
        <u/>
        <sz val="12"/>
        <rFont val="Calibri"/>
        <family val="2"/>
        <scheme val="minor"/>
      </rPr>
      <t>has not certified</t>
    </r>
    <r>
      <rPr>
        <sz val="12"/>
        <rFont val="Calibri"/>
        <family val="2"/>
        <scheme val="minor"/>
      </rPr>
      <t xml:space="preserve"> that all reports required have been filed is </t>
    </r>
    <r>
      <rPr>
        <u/>
        <sz val="12"/>
        <rFont val="Calibri"/>
        <family val="2"/>
        <scheme val="minor"/>
      </rPr>
      <t>guilty of a misdemeanor</t>
    </r>
    <r>
      <rPr>
        <i/>
        <sz val="12"/>
        <rFont val="Calibri"/>
        <family val="2"/>
        <scheme val="minor"/>
      </rPr>
      <t xml:space="preserve"> – </t>
    </r>
    <r>
      <rPr>
        <sz val="12"/>
        <rFont val="Calibri"/>
        <family val="2"/>
        <scheme val="minor"/>
      </rPr>
      <t xml:space="preserve">no later than 7 days after the general or special election. </t>
    </r>
    <r>
      <rPr>
        <i/>
        <sz val="12"/>
        <rFont val="Calibri"/>
        <family val="2"/>
        <scheme val="minor"/>
      </rPr>
      <t>M.S. 211A.05, subd. 1</t>
    </r>
  </si>
  <si>
    <r>
      <t xml:space="preserve">OSS: District-Wide Post Election Review: </t>
    </r>
    <r>
      <rPr>
        <b/>
        <i/>
        <u/>
        <sz val="12"/>
        <rFont val="Calibri"/>
        <family val="2"/>
        <scheme val="minor"/>
      </rPr>
      <t>If</t>
    </r>
    <r>
      <rPr>
        <b/>
        <sz val="12"/>
        <rFont val="Calibri"/>
        <family val="2"/>
        <scheme val="minor"/>
      </rPr>
      <t xml:space="preserve"> </t>
    </r>
    <r>
      <rPr>
        <sz val="12"/>
        <rFont val="Calibri"/>
        <family val="2"/>
        <scheme val="minor"/>
      </rPr>
      <t xml:space="preserve">postelection reviews from 1 or more counties comprising in the aggregate more than 10 percent of the total number of persons voting in the election clearly indicate that an error in vote counting has occurred for an office, the OSS must notify all counties in district that manual recounts of that office of all ballots in district must take place - within 2 weeks of OSS notice but must be completed 2 days before State Canvass Board meeting. </t>
    </r>
    <r>
      <rPr>
        <i/>
        <sz val="12"/>
        <rFont val="Calibri"/>
        <family val="2"/>
        <scheme val="minor"/>
      </rPr>
      <t>M.S. 206.89, subds. 3, 5(b) &amp; 6</t>
    </r>
  </si>
  <si>
    <r>
      <t xml:space="preserve">Political Parties: District-Wide Post Election Review: </t>
    </r>
    <r>
      <rPr>
        <b/>
        <i/>
        <u/>
        <sz val="12"/>
        <rFont val="Calibri"/>
        <family val="2"/>
        <scheme val="minor"/>
      </rPr>
      <t>If</t>
    </r>
    <r>
      <rPr>
        <b/>
        <sz val="12"/>
        <rFont val="Calibri"/>
        <family val="2"/>
        <scheme val="minor"/>
      </rPr>
      <t xml:space="preserve"> </t>
    </r>
    <r>
      <rPr>
        <sz val="12"/>
        <rFont val="Calibri"/>
        <family val="2"/>
        <scheme val="minor"/>
      </rPr>
      <t xml:space="preserve">postelection reviews from 1 or more counties comprising in the aggregate more than 10 percent of the total number of persons voting in the election clearly indicate that an error in vote counting has occurred for an office, the OSS must notify all counties in district that manual recounts of that office of all ballots in district must take place - within 2 weeks of OSS notice but must be completed 2 days before State Canvass Board meeting. </t>
    </r>
    <r>
      <rPr>
        <i/>
        <sz val="12"/>
        <rFont val="Calibri"/>
        <family val="2"/>
        <scheme val="minor"/>
      </rPr>
      <t>M.S. 206.89, subds. 3, 5(b) &amp; 6</t>
    </r>
  </si>
  <si>
    <r>
      <t xml:space="preserve">County: District-Wide Post Election Review: </t>
    </r>
    <r>
      <rPr>
        <b/>
        <i/>
        <u/>
        <sz val="12"/>
        <rFont val="Calibri"/>
        <family val="2"/>
        <scheme val="minor"/>
      </rPr>
      <t>If</t>
    </r>
    <r>
      <rPr>
        <b/>
        <sz val="12"/>
        <rFont val="Calibri"/>
        <family val="2"/>
        <scheme val="minor"/>
      </rPr>
      <t xml:space="preserve"> </t>
    </r>
    <r>
      <rPr>
        <sz val="12"/>
        <rFont val="Calibri"/>
        <family val="2"/>
        <scheme val="minor"/>
      </rPr>
      <t xml:space="preserve">postelection reviews from 1 or more counties comprising in the aggregate more than 10 percent of the total number of persons voting in the election clearly indicate that an error in vote counting has occurred for an office, the OSS must notify all counties in district that manual recounts of that office of all ballots in district must take place - within 2 weeks of OSS notice but must be completed 2 days before State Canvass Board meeting. </t>
    </r>
    <r>
      <rPr>
        <i/>
        <sz val="12"/>
        <rFont val="Calibri"/>
        <family val="2"/>
        <scheme val="minor"/>
      </rPr>
      <t>M.S. 206.89, subds. 3, 5(b) &amp; 6</t>
    </r>
  </si>
  <si>
    <r>
      <t xml:space="preserve">City with a Primary: District-Wide Post Election Review: </t>
    </r>
    <r>
      <rPr>
        <b/>
        <i/>
        <u/>
        <sz val="12"/>
        <rFont val="Calibri"/>
        <family val="2"/>
        <scheme val="minor"/>
      </rPr>
      <t>If</t>
    </r>
    <r>
      <rPr>
        <b/>
        <sz val="12"/>
        <rFont val="Calibri"/>
        <family val="2"/>
        <scheme val="minor"/>
      </rPr>
      <t xml:space="preserve"> </t>
    </r>
    <r>
      <rPr>
        <sz val="12"/>
        <rFont val="Calibri"/>
        <family val="2"/>
        <scheme val="minor"/>
      </rPr>
      <t xml:space="preserve">postelection reviews from 1 or more counties comprising in the aggregate more than 10 percent of the total number of persons voting in the election clearly indicate that an error in vote counting has occurred for an office, the OSS must notify all counties in district that manual recounts of that office of all ballots in district must take place - within 2 weeks of OSS notice but must be completed 2 days before State Canvass Board meeting. </t>
    </r>
    <r>
      <rPr>
        <i/>
        <sz val="12"/>
        <rFont val="Calibri"/>
        <family val="2"/>
        <scheme val="minor"/>
      </rPr>
      <t>M.S. 206.89, subds. 3, 5(b) &amp; 6</t>
    </r>
  </si>
  <si>
    <r>
      <t xml:space="preserve">City without a Primary: District-Wide Post Election Review: </t>
    </r>
    <r>
      <rPr>
        <b/>
        <i/>
        <u/>
        <sz val="12"/>
        <rFont val="Calibri"/>
        <family val="2"/>
        <scheme val="minor"/>
      </rPr>
      <t>If</t>
    </r>
    <r>
      <rPr>
        <b/>
        <sz val="12"/>
        <rFont val="Calibri"/>
        <family val="2"/>
        <scheme val="minor"/>
      </rPr>
      <t xml:space="preserve"> </t>
    </r>
    <r>
      <rPr>
        <sz val="12"/>
        <rFont val="Calibri"/>
        <family val="2"/>
        <scheme val="minor"/>
      </rPr>
      <t xml:space="preserve">postelection reviews from 1 or more counties comprising in the aggregate more than 10 percent of the total number of persons voting in the election clearly indicate that an error in vote counting has occurred for an office, the OSS must notify all counties in district that manual recounts of that office of all ballots in district must take place - within 2 weeks of OSS notice but must be completed 2 days before State Canvass Board meeting. </t>
    </r>
    <r>
      <rPr>
        <i/>
        <sz val="12"/>
        <rFont val="Calibri"/>
        <family val="2"/>
        <scheme val="minor"/>
      </rPr>
      <t>M.S. 206.89, subds. 3, 5(b) &amp; 6</t>
    </r>
  </si>
  <si>
    <r>
      <t xml:space="preserve">Town with March Elections: District-Wide Post Election Review: </t>
    </r>
    <r>
      <rPr>
        <b/>
        <i/>
        <u/>
        <sz val="12"/>
        <rFont val="Calibri"/>
        <family val="2"/>
        <scheme val="minor"/>
      </rPr>
      <t>If</t>
    </r>
    <r>
      <rPr>
        <b/>
        <sz val="12"/>
        <rFont val="Calibri"/>
        <family val="2"/>
        <scheme val="minor"/>
      </rPr>
      <t xml:space="preserve"> </t>
    </r>
    <r>
      <rPr>
        <sz val="12"/>
        <rFont val="Calibri"/>
        <family val="2"/>
        <scheme val="minor"/>
      </rPr>
      <t xml:space="preserve">postelection reviews from 1 or more counties comprising in the aggregate more than 10 percent of the total number of persons voting in the election clearly indicate that an error in vote counting has occurred for an office, the OSS must notify all counties in district that manual recounts of that office of all ballots in district must take place - within 2 weeks of OSS notice but must be completed 2 days before State Canvass Board meeting. </t>
    </r>
    <r>
      <rPr>
        <i/>
        <sz val="12"/>
        <rFont val="Calibri"/>
        <family val="2"/>
        <scheme val="minor"/>
      </rPr>
      <t>M.S. 206.89, subds. 3, 5(b) &amp; 6</t>
    </r>
  </si>
  <si>
    <r>
      <t xml:space="preserve">Town with November Elections: District-Wide Post Election Review: </t>
    </r>
    <r>
      <rPr>
        <b/>
        <i/>
        <u/>
        <sz val="12"/>
        <rFont val="Calibri"/>
        <family val="2"/>
        <scheme val="minor"/>
      </rPr>
      <t>If</t>
    </r>
    <r>
      <rPr>
        <b/>
        <sz val="12"/>
        <rFont val="Calibri"/>
        <family val="2"/>
        <scheme val="minor"/>
      </rPr>
      <t xml:space="preserve"> </t>
    </r>
    <r>
      <rPr>
        <sz val="12"/>
        <rFont val="Calibri"/>
        <family val="2"/>
        <scheme val="minor"/>
      </rPr>
      <t xml:space="preserve">postelection reviews from 1 or more counties comprising in the aggregate more than 10 percent of the total number of persons voting in the election clearly indicate that an error in vote counting has occurred for an office, the OSS must notify all counties in district that manual recounts of that office of all ballots in district must take place - within 2 weeks of OSS notice but must be completed 2 days before State Canvass Board meeting. </t>
    </r>
    <r>
      <rPr>
        <i/>
        <sz val="12"/>
        <rFont val="Calibri"/>
        <family val="2"/>
        <scheme val="minor"/>
      </rPr>
      <t>M.S. 206.89, subds. 3, 5(b) &amp; 6</t>
    </r>
  </si>
  <si>
    <r>
      <t xml:space="preserve">Jurisdiction with February Uniform Election Day Special Election: </t>
    </r>
    <r>
      <rPr>
        <sz val="12"/>
        <rFont val="Calibri"/>
        <family val="2"/>
        <scheme val="minor"/>
      </rPr>
      <t xml:space="preserve">Last day to change precinct boundary prior to </t>
    </r>
    <r>
      <rPr>
        <b/>
        <i/>
        <u/>
        <sz val="12"/>
        <rFont val="Calibri"/>
        <family val="2"/>
        <scheme val="minor"/>
      </rPr>
      <t>February Uniform Election Date</t>
    </r>
    <r>
      <rPr>
        <sz val="12"/>
        <rFont val="Calibri"/>
        <family val="2"/>
        <scheme val="minor"/>
      </rPr>
      <t xml:space="preserve"> elections - at least 10 weeks before the date of the next election (2019 is not a state election year). </t>
    </r>
    <r>
      <rPr>
        <i/>
        <sz val="12"/>
        <rFont val="Calibri"/>
        <family val="2"/>
        <scheme val="minor"/>
      </rPr>
      <t xml:space="preserve">M.S. 204B.14, subd. 4 </t>
    </r>
  </si>
  <si>
    <r>
      <t xml:space="preserve">Hospital District: </t>
    </r>
    <r>
      <rPr>
        <sz val="12"/>
        <rFont val="Calibri"/>
        <family val="2"/>
        <scheme val="minor"/>
      </rPr>
      <t xml:space="preserve">Campaign Finance Report due - 30 days after the </t>
    </r>
    <r>
      <rPr>
        <b/>
        <i/>
        <u/>
        <sz val="12"/>
        <rFont val="Calibri"/>
        <family val="2"/>
        <scheme val="minor"/>
      </rPr>
      <t>State General</t>
    </r>
    <r>
      <rPr>
        <sz val="12"/>
        <rFont val="Calibri"/>
        <family val="2"/>
        <scheme val="minor"/>
      </rPr>
      <t xml:space="preserve"> (not for special </t>
    </r>
    <r>
      <rPr>
        <i/>
        <sz val="12"/>
        <rFont val="Calibri"/>
        <family val="2"/>
        <scheme val="minor"/>
      </rPr>
      <t>primary)</t>
    </r>
    <r>
      <rPr>
        <sz val="12"/>
        <rFont val="Calibri"/>
        <family val="2"/>
        <scheme val="minor"/>
      </rPr>
      <t xml:space="preserve"> (</t>
    </r>
    <r>
      <rPr>
        <u/>
        <sz val="12"/>
        <rFont val="Calibri"/>
        <family val="2"/>
        <scheme val="minor"/>
      </rPr>
      <t>IF</t>
    </r>
    <r>
      <rPr>
        <sz val="12"/>
        <rFont val="Calibri"/>
        <family val="2"/>
        <scheme val="minor"/>
      </rPr>
      <t xml:space="preserve"> initial report filed &amp; final report not filed). If a required subsequent report is not filed by its due date, the filing officer </t>
    </r>
    <r>
      <rPr>
        <i/>
        <sz val="12"/>
        <rFont val="Calibri"/>
        <family val="2"/>
        <scheme val="minor"/>
      </rPr>
      <t>shall</t>
    </r>
    <r>
      <rPr>
        <sz val="12"/>
        <rFont val="Calibri"/>
        <family val="2"/>
        <scheme val="minor"/>
      </rPr>
      <t xml:space="preserve"> immediately notify the candidate/committee of the failure to file. If report is not filed within 10 days after the notification is mailed, the filing officer </t>
    </r>
    <r>
      <rPr>
        <i/>
        <sz val="12"/>
        <rFont val="Calibri"/>
        <family val="2"/>
        <scheme val="minor"/>
      </rPr>
      <t>shall</t>
    </r>
    <r>
      <rPr>
        <sz val="12"/>
        <rFont val="Calibri"/>
        <family val="2"/>
        <scheme val="minor"/>
      </rPr>
      <t xml:space="preserve"> file a complaint with OAH as per M.S. 211B.32. </t>
    </r>
    <r>
      <rPr>
        <i/>
        <sz val="12"/>
        <rFont val="Calibri"/>
        <family val="2"/>
        <scheme val="minor"/>
      </rPr>
      <t>M.S. 211A.02, subd. 1; 211A.05; 211B.32</t>
    </r>
  </si>
  <si>
    <r>
      <t xml:space="preserve">OSS: </t>
    </r>
    <r>
      <rPr>
        <sz val="12"/>
        <rFont val="Calibri"/>
        <family val="2"/>
        <scheme val="minor"/>
      </rPr>
      <t xml:space="preserve">Last day to </t>
    </r>
    <r>
      <rPr>
        <u/>
        <sz val="12"/>
        <rFont val="Calibri"/>
        <family val="2"/>
        <scheme val="minor"/>
      </rPr>
      <t>publish</t>
    </r>
    <r>
      <rPr>
        <sz val="12"/>
        <rFont val="Calibri"/>
        <family val="2"/>
        <scheme val="minor"/>
      </rPr>
      <t xml:space="preserve"> notice of town offices to be elected at </t>
    </r>
    <r>
      <rPr>
        <b/>
        <i/>
        <u/>
        <sz val="12"/>
        <rFont val="Calibri"/>
        <family val="2"/>
        <scheme val="minor"/>
      </rPr>
      <t>March Town</t>
    </r>
    <r>
      <rPr>
        <sz val="12"/>
        <rFont val="Calibri"/>
        <family val="2"/>
        <scheme val="minor"/>
      </rPr>
      <t xml:space="preserve"> election. Notice to include first and last dates to file for town office, and the closing time for filing </t>
    </r>
    <r>
      <rPr>
        <i/>
        <sz val="12"/>
        <rFont val="Calibri"/>
        <family val="2"/>
        <scheme val="minor"/>
      </rPr>
      <t xml:space="preserve">(municipal clerk's office </t>
    </r>
    <r>
      <rPr>
        <b/>
        <i/>
        <sz val="12"/>
        <rFont val="Calibri"/>
        <family val="2"/>
        <scheme val="minor"/>
      </rPr>
      <t>must</t>
    </r>
    <r>
      <rPr>
        <i/>
        <sz val="12"/>
        <rFont val="Calibri"/>
        <family val="2"/>
        <scheme val="minor"/>
      </rPr>
      <t xml:space="preserve"> be open for filing from</t>
    </r>
    <r>
      <rPr>
        <i/>
        <u/>
        <sz val="12"/>
        <rFont val="Calibri"/>
        <family val="2"/>
        <scheme val="minor"/>
      </rPr>
      <t xml:space="preserve">1-5 p.m. </t>
    </r>
    <r>
      <rPr>
        <i/>
        <sz val="12"/>
        <rFont val="Calibri"/>
        <family val="2"/>
        <scheme val="minor"/>
      </rPr>
      <t>on the last day of the filing period)</t>
    </r>
    <r>
      <rPr>
        <sz val="12"/>
        <rFont val="Calibri"/>
        <family val="2"/>
        <scheme val="minor"/>
      </rPr>
      <t xml:space="preserve"> – at least 2 weeks before the first day to file an Affidavit of Candidacy. </t>
    </r>
    <r>
      <rPr>
        <i/>
        <sz val="12"/>
        <rFont val="Calibri"/>
        <family val="2"/>
        <scheme val="minor"/>
      </rPr>
      <t>M.S. 205.13, subds. 1a &amp; 2</t>
    </r>
  </si>
  <si>
    <r>
      <t xml:space="preserve">County: </t>
    </r>
    <r>
      <rPr>
        <sz val="12"/>
        <rFont val="Calibri"/>
        <family val="2"/>
        <scheme val="minor"/>
      </rPr>
      <t xml:space="preserve">Last day to </t>
    </r>
    <r>
      <rPr>
        <u/>
        <sz val="12"/>
        <rFont val="Calibri"/>
        <family val="2"/>
        <scheme val="minor"/>
      </rPr>
      <t>publish</t>
    </r>
    <r>
      <rPr>
        <sz val="12"/>
        <rFont val="Calibri"/>
        <family val="2"/>
        <scheme val="minor"/>
      </rPr>
      <t xml:space="preserve"> notice of town offices to be elected at </t>
    </r>
    <r>
      <rPr>
        <b/>
        <i/>
        <u/>
        <sz val="12"/>
        <rFont val="Calibri"/>
        <family val="2"/>
        <scheme val="minor"/>
      </rPr>
      <t>March Town</t>
    </r>
    <r>
      <rPr>
        <sz val="12"/>
        <rFont val="Calibri"/>
        <family val="2"/>
        <scheme val="minor"/>
      </rPr>
      <t xml:space="preserve"> election. Notice to include first and last dates to file for town office, and the closing time for filing </t>
    </r>
    <r>
      <rPr>
        <i/>
        <sz val="12"/>
        <rFont val="Calibri"/>
        <family val="2"/>
        <scheme val="minor"/>
      </rPr>
      <t xml:space="preserve">(municipal clerk's office </t>
    </r>
    <r>
      <rPr>
        <b/>
        <i/>
        <sz val="12"/>
        <rFont val="Calibri"/>
        <family val="2"/>
        <scheme val="minor"/>
      </rPr>
      <t>must</t>
    </r>
    <r>
      <rPr>
        <i/>
        <sz val="12"/>
        <rFont val="Calibri"/>
        <family val="2"/>
        <scheme val="minor"/>
      </rPr>
      <t xml:space="preserve"> be open for filing from</t>
    </r>
    <r>
      <rPr>
        <i/>
        <u/>
        <sz val="12"/>
        <rFont val="Calibri"/>
        <family val="2"/>
        <scheme val="minor"/>
      </rPr>
      <t xml:space="preserve">1-5 p.m. </t>
    </r>
    <r>
      <rPr>
        <i/>
        <sz val="12"/>
        <rFont val="Calibri"/>
        <family val="2"/>
        <scheme val="minor"/>
      </rPr>
      <t>on the last day of the filing period)</t>
    </r>
    <r>
      <rPr>
        <sz val="12"/>
        <rFont val="Calibri"/>
        <family val="2"/>
        <scheme val="minor"/>
      </rPr>
      <t xml:space="preserve"> – at least 2 weeks before the first day to file an Affidavit of Candidacy. </t>
    </r>
    <r>
      <rPr>
        <i/>
        <sz val="12"/>
        <rFont val="Calibri"/>
        <family val="2"/>
        <scheme val="minor"/>
      </rPr>
      <t>M.S. 205.13, subds. 1a &amp; 2</t>
    </r>
  </si>
  <si>
    <r>
      <t xml:space="preserve">Town with March Elections: </t>
    </r>
    <r>
      <rPr>
        <sz val="12"/>
        <rFont val="Calibri"/>
        <family val="2"/>
        <scheme val="minor"/>
      </rPr>
      <t xml:space="preserve">Last day to </t>
    </r>
    <r>
      <rPr>
        <u/>
        <sz val="12"/>
        <rFont val="Calibri"/>
        <family val="2"/>
        <scheme val="minor"/>
      </rPr>
      <t>publish</t>
    </r>
    <r>
      <rPr>
        <sz val="12"/>
        <rFont val="Calibri"/>
        <family val="2"/>
        <scheme val="minor"/>
      </rPr>
      <t xml:space="preserve"> notice of town offices to be elected at </t>
    </r>
    <r>
      <rPr>
        <b/>
        <i/>
        <u/>
        <sz val="12"/>
        <rFont val="Calibri"/>
        <family val="2"/>
        <scheme val="minor"/>
      </rPr>
      <t>March Town</t>
    </r>
    <r>
      <rPr>
        <sz val="12"/>
        <rFont val="Calibri"/>
        <family val="2"/>
        <scheme val="minor"/>
      </rPr>
      <t xml:space="preserve"> election. Notice to include first and last dates to file for town office, and the closing time for filing </t>
    </r>
    <r>
      <rPr>
        <i/>
        <sz val="12"/>
        <rFont val="Calibri"/>
        <family val="2"/>
        <scheme val="minor"/>
      </rPr>
      <t xml:space="preserve">(municipal clerk's office </t>
    </r>
    <r>
      <rPr>
        <b/>
        <i/>
        <sz val="12"/>
        <rFont val="Calibri"/>
        <family val="2"/>
        <scheme val="minor"/>
      </rPr>
      <t>must</t>
    </r>
    <r>
      <rPr>
        <i/>
        <sz val="12"/>
        <rFont val="Calibri"/>
        <family val="2"/>
        <scheme val="minor"/>
      </rPr>
      <t xml:space="preserve"> be open for filing from</t>
    </r>
    <r>
      <rPr>
        <i/>
        <u/>
        <sz val="12"/>
        <rFont val="Calibri"/>
        <family val="2"/>
        <scheme val="minor"/>
      </rPr>
      <t xml:space="preserve">1-5 p.m. </t>
    </r>
    <r>
      <rPr>
        <i/>
        <sz val="12"/>
        <rFont val="Calibri"/>
        <family val="2"/>
        <scheme val="minor"/>
      </rPr>
      <t>on the last day of the filing period)</t>
    </r>
    <r>
      <rPr>
        <sz val="12"/>
        <rFont val="Calibri"/>
        <family val="2"/>
        <scheme val="minor"/>
      </rPr>
      <t xml:space="preserve"> – at least 2 weeks before the first day to file an Affidavit of Candidacy. </t>
    </r>
    <r>
      <rPr>
        <i/>
        <sz val="12"/>
        <rFont val="Calibri"/>
        <family val="2"/>
        <scheme val="minor"/>
      </rPr>
      <t>M.S. 205.13, subds. 1a &amp; 2</t>
    </r>
  </si>
  <si>
    <r>
      <t xml:space="preserve">Jurisdiction with April Uniform Election Day Special Election: </t>
    </r>
    <r>
      <rPr>
        <sz val="12"/>
        <rFont val="Calibri"/>
        <family val="2"/>
        <scheme val="minor"/>
      </rPr>
      <t xml:space="preserve">Last day to change precinct boundary prior to </t>
    </r>
    <r>
      <rPr>
        <b/>
        <i/>
        <u/>
        <sz val="12"/>
        <rFont val="Calibri"/>
        <family val="2"/>
        <scheme val="minor"/>
      </rPr>
      <t>April Uniform Election Date</t>
    </r>
    <r>
      <rPr>
        <sz val="12"/>
        <rFont val="Calibri"/>
        <family val="2"/>
        <scheme val="minor"/>
      </rPr>
      <t xml:space="preserve"> elections - at least 10 weeks before the date of the next election (2019 is not a state election year). </t>
    </r>
    <r>
      <rPr>
        <i/>
        <sz val="12"/>
        <rFont val="Calibri"/>
        <family val="2"/>
        <scheme val="minor"/>
      </rPr>
      <t xml:space="preserve">M.S. 204B.14, subd. 4 </t>
    </r>
  </si>
  <si>
    <r>
      <t>Jurisdiction with February Uniform Election Day Special Elections:</t>
    </r>
    <r>
      <rPr>
        <sz val="12"/>
        <rFont val="Calibri"/>
        <family val="2"/>
        <scheme val="minor"/>
      </rPr>
      <t xml:space="preserve"> Last day to </t>
    </r>
    <r>
      <rPr>
        <u/>
        <sz val="12"/>
        <rFont val="Calibri"/>
        <family val="2"/>
        <scheme val="minor"/>
      </rPr>
      <t>post</t>
    </r>
    <r>
      <rPr>
        <sz val="12"/>
        <rFont val="Calibri"/>
        <family val="2"/>
        <scheme val="minor"/>
      </rPr>
      <t xml:space="preserve"> notice of </t>
    </r>
    <r>
      <rPr>
        <b/>
        <i/>
        <u/>
        <sz val="12"/>
        <rFont val="Calibri"/>
        <family val="2"/>
        <scheme val="minor"/>
      </rPr>
      <t xml:space="preserve">February Uniform Election Date </t>
    </r>
    <r>
      <rPr>
        <sz val="12"/>
        <rFont val="Calibri"/>
        <family val="2"/>
        <scheme val="minor"/>
      </rPr>
      <t xml:space="preserve">municipal &amp; school district special elections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205.16, subd. 1; 205A.07, subd. 1</t>
    </r>
  </si>
  <si>
    <r>
      <t xml:space="preserve">Jurisdiction with February Uniform Election Day Special Elections: </t>
    </r>
    <r>
      <rPr>
        <sz val="12"/>
        <rFont val="Calibri"/>
        <family val="2"/>
        <scheme val="minor"/>
      </rPr>
      <t xml:space="preserve">Last day for a </t>
    </r>
    <r>
      <rPr>
        <b/>
        <i/>
        <u/>
        <sz val="12"/>
        <rFont val="Calibri"/>
        <family val="2"/>
        <scheme val="minor"/>
      </rPr>
      <t xml:space="preserve">February Uniform Election Date </t>
    </r>
    <r>
      <rPr>
        <sz val="12"/>
        <rFont val="Calibri"/>
        <family val="2"/>
        <scheme val="minor"/>
      </rPr>
      <t xml:space="preserve">election judge to submit written notice to clerk of serving voluntarily without pay – no later than 10 days before the election. </t>
    </r>
    <r>
      <rPr>
        <i/>
        <sz val="12"/>
        <rFont val="Calibri"/>
        <family val="2"/>
        <scheme val="minor"/>
      </rPr>
      <t>M.S. 204B.31, subd. 2</t>
    </r>
  </si>
  <si>
    <r>
      <t>County: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March Town </t>
    </r>
    <r>
      <rPr>
        <sz val="12"/>
        <rFont val="Calibri"/>
        <family val="2"/>
        <scheme val="minor"/>
      </rPr>
      <t xml:space="preserve">election. </t>
    </r>
    <r>
      <rPr>
        <i/>
        <sz val="12"/>
        <rFont val="Calibri"/>
        <family val="2"/>
        <scheme val="minor"/>
      </rPr>
      <t>M.S. 211A.02, subd. 1</t>
    </r>
  </si>
  <si>
    <r>
      <t>OSS: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March Town </t>
    </r>
    <r>
      <rPr>
        <sz val="12"/>
        <rFont val="Calibri"/>
        <family val="2"/>
        <scheme val="minor"/>
      </rPr>
      <t xml:space="preserve">election. </t>
    </r>
    <r>
      <rPr>
        <i/>
        <sz val="12"/>
        <rFont val="Calibri"/>
        <family val="2"/>
        <scheme val="minor"/>
      </rPr>
      <t>M.S. 211A.02, subd. 1</t>
    </r>
  </si>
  <si>
    <r>
      <t>Town with March Elections:</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March Town </t>
    </r>
    <r>
      <rPr>
        <sz val="12"/>
        <rFont val="Calibri"/>
        <family val="2"/>
        <scheme val="minor"/>
      </rPr>
      <t xml:space="preserve">election. </t>
    </r>
    <r>
      <rPr>
        <i/>
        <sz val="12"/>
        <rFont val="Calibri"/>
        <family val="2"/>
        <scheme val="minor"/>
      </rPr>
      <t>M.S. 211A.02, subd. 1</t>
    </r>
  </si>
  <si>
    <r>
      <t xml:space="preserve">Jurisdiction with May Uniform Election Day Special Election: </t>
    </r>
    <r>
      <rPr>
        <sz val="12"/>
        <rFont val="Calibri"/>
        <family val="2"/>
        <scheme val="minor"/>
      </rPr>
      <t xml:space="preserve">Last day to change precinct boundary prior to </t>
    </r>
    <r>
      <rPr>
        <b/>
        <i/>
        <u/>
        <sz val="12"/>
        <rFont val="Calibri"/>
        <family val="2"/>
        <scheme val="minor"/>
      </rPr>
      <t>May Uniform Election Date</t>
    </r>
    <r>
      <rPr>
        <sz val="12"/>
        <rFont val="Calibri"/>
        <family val="2"/>
        <scheme val="minor"/>
      </rPr>
      <t xml:space="preserve"> elections - at least 10 weeks before the date of the next election (2019 is not a state election year). </t>
    </r>
    <r>
      <rPr>
        <i/>
        <sz val="12"/>
        <rFont val="Calibri"/>
        <family val="2"/>
        <scheme val="minor"/>
      </rPr>
      <t xml:space="preserve">M.S. 204B.14, subd. 4 </t>
    </r>
  </si>
  <si>
    <r>
      <t xml:space="preserve">OSS: </t>
    </r>
    <r>
      <rPr>
        <sz val="12"/>
        <rFont val="Calibri"/>
        <family val="2"/>
        <scheme val="minor"/>
      </rPr>
      <t xml:space="preserve">Last day to </t>
    </r>
    <r>
      <rPr>
        <u/>
        <sz val="12"/>
        <rFont val="Calibri"/>
        <family val="2"/>
        <scheme val="minor"/>
      </rPr>
      <t>post</t>
    </r>
    <r>
      <rPr>
        <sz val="12"/>
        <rFont val="Calibri"/>
        <family val="2"/>
        <scheme val="minor"/>
      </rPr>
      <t xml:space="preserve"> notice of town offices to be elected at </t>
    </r>
    <r>
      <rPr>
        <b/>
        <i/>
        <u/>
        <sz val="12"/>
        <rFont val="Calibri"/>
        <family val="2"/>
        <scheme val="minor"/>
      </rPr>
      <t>March Town</t>
    </r>
    <r>
      <rPr>
        <sz val="12"/>
        <rFont val="Calibri"/>
        <family val="2"/>
        <scheme val="minor"/>
      </rPr>
      <t xml:space="preserve"> election. Notice to include first and last dates to file for town office, and the closing time for filing </t>
    </r>
    <r>
      <rPr>
        <i/>
        <sz val="12"/>
        <rFont val="Calibri"/>
        <family val="2"/>
        <scheme val="minor"/>
      </rPr>
      <t xml:space="preserve">(municipal clerk's office </t>
    </r>
    <r>
      <rPr>
        <b/>
        <i/>
        <sz val="12"/>
        <rFont val="Calibri"/>
        <family val="2"/>
        <scheme val="minor"/>
      </rPr>
      <t>must</t>
    </r>
    <r>
      <rPr>
        <i/>
        <sz val="12"/>
        <rFont val="Calibri"/>
        <family val="2"/>
        <scheme val="minor"/>
      </rPr>
      <t xml:space="preserve"> be open for filing from</t>
    </r>
    <r>
      <rPr>
        <i/>
        <u/>
        <sz val="12"/>
        <rFont val="Calibri"/>
        <family val="2"/>
        <scheme val="minor"/>
      </rPr>
      <t xml:space="preserve">1-5 p.m. </t>
    </r>
    <r>
      <rPr>
        <i/>
        <sz val="12"/>
        <rFont val="Calibri"/>
        <family val="2"/>
        <scheme val="minor"/>
      </rPr>
      <t>on the last day of the filing period)</t>
    </r>
    <r>
      <rPr>
        <sz val="12"/>
        <rFont val="Calibri"/>
        <family val="2"/>
        <scheme val="minor"/>
      </rPr>
      <t xml:space="preserve"> – at least 2 weeks before the first day to file an Affidavit of Candidacy. </t>
    </r>
    <r>
      <rPr>
        <i/>
        <sz val="12"/>
        <rFont val="Calibri"/>
        <family val="2"/>
        <scheme val="minor"/>
      </rPr>
      <t>M.S. 205.13, subds. 1a &amp; 2</t>
    </r>
  </si>
  <si>
    <r>
      <t xml:space="preserve">County: </t>
    </r>
    <r>
      <rPr>
        <sz val="12"/>
        <rFont val="Calibri"/>
        <family val="2"/>
        <scheme val="minor"/>
      </rPr>
      <t xml:space="preserve">Last day to </t>
    </r>
    <r>
      <rPr>
        <u/>
        <sz val="12"/>
        <rFont val="Calibri"/>
        <family val="2"/>
        <scheme val="minor"/>
      </rPr>
      <t>post</t>
    </r>
    <r>
      <rPr>
        <sz val="12"/>
        <rFont val="Calibri"/>
        <family val="2"/>
        <scheme val="minor"/>
      </rPr>
      <t xml:space="preserve"> notice of town offices to be elected at </t>
    </r>
    <r>
      <rPr>
        <b/>
        <i/>
        <u/>
        <sz val="12"/>
        <rFont val="Calibri"/>
        <family val="2"/>
        <scheme val="minor"/>
      </rPr>
      <t>March Town</t>
    </r>
    <r>
      <rPr>
        <sz val="12"/>
        <rFont val="Calibri"/>
        <family val="2"/>
        <scheme val="minor"/>
      </rPr>
      <t xml:space="preserve"> election. Notice to include first and last dates to file for town office, and the closing time for filing </t>
    </r>
    <r>
      <rPr>
        <i/>
        <sz val="12"/>
        <rFont val="Calibri"/>
        <family val="2"/>
        <scheme val="minor"/>
      </rPr>
      <t xml:space="preserve">(municipal clerk's office </t>
    </r>
    <r>
      <rPr>
        <b/>
        <i/>
        <sz val="12"/>
        <rFont val="Calibri"/>
        <family val="2"/>
        <scheme val="minor"/>
      </rPr>
      <t>must</t>
    </r>
    <r>
      <rPr>
        <i/>
        <sz val="12"/>
        <rFont val="Calibri"/>
        <family val="2"/>
        <scheme val="minor"/>
      </rPr>
      <t xml:space="preserve"> be open for filing from</t>
    </r>
    <r>
      <rPr>
        <i/>
        <u/>
        <sz val="12"/>
        <rFont val="Calibri"/>
        <family val="2"/>
        <scheme val="minor"/>
      </rPr>
      <t xml:space="preserve">1-5 p.m. </t>
    </r>
    <r>
      <rPr>
        <i/>
        <sz val="12"/>
        <rFont val="Calibri"/>
        <family val="2"/>
        <scheme val="minor"/>
      </rPr>
      <t>on the last day of the filing period)</t>
    </r>
    <r>
      <rPr>
        <sz val="12"/>
        <rFont val="Calibri"/>
        <family val="2"/>
        <scheme val="minor"/>
      </rPr>
      <t xml:space="preserve"> – at least 2 weeks before the first day to file an Affidavit of Candidacy. </t>
    </r>
    <r>
      <rPr>
        <i/>
        <sz val="12"/>
        <rFont val="Calibri"/>
        <family val="2"/>
        <scheme val="minor"/>
      </rPr>
      <t>M.S. 205.13, subds. 1a &amp; 2</t>
    </r>
  </si>
  <si>
    <r>
      <t xml:space="preserve">Town with March Elections: </t>
    </r>
    <r>
      <rPr>
        <sz val="12"/>
        <rFont val="Calibri"/>
        <family val="2"/>
        <scheme val="minor"/>
      </rPr>
      <t xml:space="preserve">Last day to </t>
    </r>
    <r>
      <rPr>
        <u/>
        <sz val="12"/>
        <rFont val="Calibri"/>
        <family val="2"/>
        <scheme val="minor"/>
      </rPr>
      <t>post</t>
    </r>
    <r>
      <rPr>
        <sz val="12"/>
        <rFont val="Calibri"/>
        <family val="2"/>
        <scheme val="minor"/>
      </rPr>
      <t xml:space="preserve"> notice of town offices to be elected at </t>
    </r>
    <r>
      <rPr>
        <b/>
        <i/>
        <u/>
        <sz val="12"/>
        <rFont val="Calibri"/>
        <family val="2"/>
        <scheme val="minor"/>
      </rPr>
      <t>March Town</t>
    </r>
    <r>
      <rPr>
        <sz val="12"/>
        <rFont val="Calibri"/>
        <family val="2"/>
        <scheme val="minor"/>
      </rPr>
      <t xml:space="preserve"> election. Notice to include first and last dates to file for town office, and the closing time for filing </t>
    </r>
    <r>
      <rPr>
        <i/>
        <sz val="12"/>
        <rFont val="Calibri"/>
        <family val="2"/>
        <scheme val="minor"/>
      </rPr>
      <t xml:space="preserve">(municipal clerk's office </t>
    </r>
    <r>
      <rPr>
        <b/>
        <i/>
        <sz val="12"/>
        <rFont val="Calibri"/>
        <family val="2"/>
        <scheme val="minor"/>
      </rPr>
      <t>must</t>
    </r>
    <r>
      <rPr>
        <i/>
        <sz val="12"/>
        <rFont val="Calibri"/>
        <family val="2"/>
        <scheme val="minor"/>
      </rPr>
      <t xml:space="preserve"> be open for filing from</t>
    </r>
    <r>
      <rPr>
        <i/>
        <u/>
        <sz val="12"/>
        <rFont val="Calibri"/>
        <family val="2"/>
        <scheme val="minor"/>
      </rPr>
      <t xml:space="preserve">1-5 p.m. </t>
    </r>
    <r>
      <rPr>
        <i/>
        <sz val="12"/>
        <rFont val="Calibri"/>
        <family val="2"/>
        <scheme val="minor"/>
      </rPr>
      <t>on the last day of the filing period)</t>
    </r>
    <r>
      <rPr>
        <sz val="12"/>
        <rFont val="Calibri"/>
        <family val="2"/>
        <scheme val="minor"/>
      </rPr>
      <t xml:space="preserve"> – at least 2 weeks before the first day to file an Affidavit of Candidacy. </t>
    </r>
    <r>
      <rPr>
        <i/>
        <sz val="12"/>
        <rFont val="Calibri"/>
        <family val="2"/>
        <scheme val="minor"/>
      </rPr>
      <t>M.S. 205.13, subds. 1a &amp; 2</t>
    </r>
  </si>
  <si>
    <r>
      <t xml:space="preserve">OSS: </t>
    </r>
    <r>
      <rPr>
        <sz val="12"/>
        <rFont val="Calibri"/>
        <family val="2"/>
        <scheme val="minor"/>
      </rPr>
      <t xml:space="preserve">Last day for a </t>
    </r>
    <r>
      <rPr>
        <u/>
        <sz val="12"/>
        <rFont val="Calibri"/>
        <family val="2"/>
        <scheme val="minor"/>
      </rPr>
      <t>Town with March Elections</t>
    </r>
    <r>
      <rPr>
        <sz val="12"/>
        <rFont val="Calibri"/>
        <family val="2"/>
        <scheme val="minor"/>
      </rPr>
      <t xml:space="preserve"> (no other jurisdiction can hold any type of special election on this date) to provide written notice of </t>
    </r>
    <r>
      <rPr>
        <b/>
        <i/>
        <u/>
        <sz val="12"/>
        <rFont val="Calibri"/>
        <family val="2"/>
        <scheme val="minor"/>
      </rPr>
      <t>March Town</t>
    </r>
    <r>
      <rPr>
        <sz val="12"/>
        <rFont val="Calibri"/>
        <family val="2"/>
        <scheme val="minor"/>
      </rPr>
      <t xml:space="preserve"> general or, special elections to auditor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 by making sure that the town's profile is correct and by adding any special election items to the election in SVRS – at least 74 days before election. </t>
    </r>
    <r>
      <rPr>
        <i/>
        <sz val="12"/>
        <rFont val="Calibri"/>
        <family val="2"/>
        <scheme val="minor"/>
      </rPr>
      <t>M.S. 205.10, subd. 6; 205.16, subds. 4 &amp; 5</t>
    </r>
  </si>
  <si>
    <r>
      <t xml:space="preserve">County: </t>
    </r>
    <r>
      <rPr>
        <sz val="12"/>
        <rFont val="Calibri"/>
        <family val="2"/>
        <scheme val="minor"/>
      </rPr>
      <t xml:space="preserve">Last day for a </t>
    </r>
    <r>
      <rPr>
        <u/>
        <sz val="12"/>
        <rFont val="Calibri"/>
        <family val="2"/>
        <scheme val="minor"/>
      </rPr>
      <t>Town with March Elections</t>
    </r>
    <r>
      <rPr>
        <sz val="12"/>
        <rFont val="Calibri"/>
        <family val="2"/>
        <scheme val="minor"/>
      </rPr>
      <t xml:space="preserve"> (no other jurisdiction can hold any type of special election on this date) to provide written notice of </t>
    </r>
    <r>
      <rPr>
        <b/>
        <i/>
        <u/>
        <sz val="12"/>
        <rFont val="Calibri"/>
        <family val="2"/>
        <scheme val="minor"/>
      </rPr>
      <t>March Town</t>
    </r>
    <r>
      <rPr>
        <sz val="12"/>
        <rFont val="Calibri"/>
        <family val="2"/>
        <scheme val="minor"/>
      </rPr>
      <t xml:space="preserve"> general or, special elections to auditor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 by making sure that the town's profile is correct and by adding any special election items to the election in SVRS – at least 74 days before election. </t>
    </r>
    <r>
      <rPr>
        <i/>
        <sz val="12"/>
        <rFont val="Calibri"/>
        <family val="2"/>
        <scheme val="minor"/>
      </rPr>
      <t>M.S. 205.10, subd. 6; 205.16, subds. 4 &amp; 5</t>
    </r>
  </si>
  <si>
    <r>
      <t xml:space="preserve">Town with March Elections: </t>
    </r>
    <r>
      <rPr>
        <sz val="12"/>
        <rFont val="Calibri"/>
        <family val="2"/>
        <scheme val="minor"/>
      </rPr>
      <t xml:space="preserve">Last day for a </t>
    </r>
    <r>
      <rPr>
        <u/>
        <sz val="12"/>
        <rFont val="Calibri"/>
        <family val="2"/>
        <scheme val="minor"/>
      </rPr>
      <t>Town with March Elections</t>
    </r>
    <r>
      <rPr>
        <sz val="12"/>
        <rFont val="Calibri"/>
        <family val="2"/>
        <scheme val="minor"/>
      </rPr>
      <t xml:space="preserve"> (no other jurisdiction can hold any type of special election on this date) to provide written notice of </t>
    </r>
    <r>
      <rPr>
        <b/>
        <i/>
        <u/>
        <sz val="12"/>
        <rFont val="Calibri"/>
        <family val="2"/>
        <scheme val="minor"/>
      </rPr>
      <t>March Town</t>
    </r>
    <r>
      <rPr>
        <sz val="12"/>
        <rFont val="Calibri"/>
        <family val="2"/>
        <scheme val="minor"/>
      </rPr>
      <t xml:space="preserve"> general or, special elections to auditor (if notice is not provided earlier than this date). Last day to provide notice of special election </t>
    </r>
    <r>
      <rPr>
        <i/>
        <sz val="12"/>
        <rFont val="Calibri"/>
        <family val="2"/>
        <scheme val="minor"/>
      </rPr>
      <t xml:space="preserve">cancellation. </t>
    </r>
    <r>
      <rPr>
        <sz val="12"/>
        <rFont val="Calibri"/>
        <family val="2"/>
        <scheme val="minor"/>
      </rPr>
      <t xml:space="preserve">Last day for auditor to notify OSS of election by making sure that the town's profile is correct and by adding any special election items to the election in SVRS – at least 74 days before election. </t>
    </r>
    <r>
      <rPr>
        <i/>
        <sz val="12"/>
        <rFont val="Calibri"/>
        <family val="2"/>
        <scheme val="minor"/>
      </rPr>
      <t>M.S. 205.10, subd. 6; 205.16, subds. 4 &amp; 5</t>
    </r>
  </si>
  <si>
    <r>
      <t xml:space="preserve">Hospital District: </t>
    </r>
    <r>
      <rPr>
        <sz val="12"/>
        <rFont val="Calibri"/>
        <family val="2"/>
        <scheme val="minor"/>
      </rPr>
      <t xml:space="preserve">Last day for party county or legislative district chair to issue call for the precinct caucus and deliver same information to the municipal clerk and county auditor - at least 20 days before the precinct caucus meetings. </t>
    </r>
    <r>
      <rPr>
        <i/>
        <sz val="12"/>
        <rFont val="Calibri"/>
        <family val="2"/>
        <scheme val="minor"/>
      </rPr>
      <t>M.S. 202A.14, subds. 2 &amp; 3</t>
    </r>
  </si>
  <si>
    <r>
      <t>City with a Primary:</t>
    </r>
    <r>
      <rPr>
        <sz val="12"/>
        <rFont val="Calibri"/>
        <family val="2"/>
        <scheme val="minor"/>
      </rPr>
      <t xml:space="preserve"> Campaign finance reports due (</t>
    </r>
    <r>
      <rPr>
        <u/>
        <sz val="12"/>
        <rFont val="Calibri"/>
        <family val="2"/>
        <scheme val="minor"/>
      </rPr>
      <t>If</t>
    </r>
    <r>
      <rPr>
        <sz val="12"/>
        <rFont val="Calibri"/>
        <family val="2"/>
        <scheme val="minor"/>
      </rPr>
      <t xml:space="preserve"> more than $750 raised or spent </t>
    </r>
    <r>
      <rPr>
        <u/>
        <sz val="12"/>
        <rFont val="Calibri"/>
        <family val="2"/>
        <scheme val="minor"/>
      </rPr>
      <t>and</t>
    </r>
    <r>
      <rPr>
        <sz val="12"/>
        <rFont val="Calibri"/>
        <family val="2"/>
        <scheme val="minor"/>
      </rPr>
      <t xml:space="preserve"> an initial report has been filed) - 10 days before the </t>
    </r>
    <r>
      <rPr>
        <b/>
        <i/>
        <u/>
        <sz val="12"/>
        <rFont val="Calibri"/>
        <family val="2"/>
        <scheme val="minor"/>
      </rPr>
      <t xml:space="preserve">State General </t>
    </r>
    <r>
      <rPr>
        <sz val="12"/>
        <rFont val="Calibri"/>
        <family val="2"/>
        <scheme val="minor"/>
      </rPr>
      <t xml:space="preserve">election. </t>
    </r>
    <r>
      <rPr>
        <i/>
        <sz val="12"/>
        <rFont val="Calibri"/>
        <family val="2"/>
        <scheme val="minor"/>
      </rPr>
      <t>M.S. 211A.02, subd. 1</t>
    </r>
  </si>
  <si>
    <t>This calendar lists important election dates related to the 2018 Election Cycle. Date entries include citations to Minnesota Statutes or Minnesota Rules.  Minnesota Statutes and Rules are available at http://www.revisor.leg.state.mn.us. In all matters, Minnesota  Election Law is the final authority, not this calendar. Changes to Minnesota Election Law enacted by the Minnesota State Legislature in 2018 may alter dates or other information on this calendar. For the most current version of this document please check the Secretary of State's website at http://www.sos.state.mn.us.</t>
  </si>
  <si>
    <r>
      <rPr>
        <b/>
        <sz val="11"/>
        <rFont val="Calibri"/>
        <family val="2"/>
        <scheme val="minor"/>
      </rPr>
      <t>Geographic Definitions:</t>
    </r>
    <r>
      <rPr>
        <sz val="11"/>
        <rFont val="Calibri"/>
        <family val="2"/>
        <scheme val="minor"/>
      </rPr>
      <t xml:space="preserve">
• Metro Towns (M.S. 200.02, subd. 24): Towns located in Anoka, Carver, Chisago, Dakota, Hennepin, Isanti, Ramsey, Scott, Sherburne, Washington, and Wright Counties.
• Metropolitan area (M.S. 473.121, subd. 2): The area over which the Metropolitan Council has jurisdiction, including only the counties of Anoka, Carver, Dakota excluding the cities of Northfield and Cannon Falls; Hennepin excluding the cities of Hanover and Rockford; Ramsey; Scott excluding the city of New Prague; and Washington.</t>
    </r>
  </si>
  <si>
    <r>
      <rPr>
        <b/>
        <sz val="11"/>
        <rFont val="Calibri"/>
        <family val="2"/>
        <scheme val="minor"/>
      </rPr>
      <t xml:space="preserve">Special Elections Uniform Election Dates: </t>
    </r>
    <r>
      <rPr>
        <sz val="11"/>
        <rFont val="Calibri"/>
        <family val="2"/>
        <scheme val="minor"/>
      </rPr>
      <t xml:space="preserve">
• There are now only 5 uniform election dates on which counties, cities, towns &amp; school districts may hold special elections. These dates fall within the months of February, April, May, August and November. Towns with March general elections may hold special elections for vacancies or questions on the March election date as well. 
• Timelines for items such as candidate filing notices, candidate filing periods, canvass board meetings &amp; contest/recount periods have been excluded from the February, April &amp; May uniform election dates because there are too many variables; jurisdiction holding the special election, the type of special election &amp; if the election "standalone" or held "in conjunction" with another jurisdiction. 
• Timelines that are universal to all jurisdictions, standalone or those held in conjunction &amp; types of special elections are included.</t>
    </r>
  </si>
  <si>
    <r>
      <t>Calculation of Dates:</t>
    </r>
    <r>
      <rPr>
        <sz val="11"/>
        <rFont val="Calibri"/>
        <family val="2"/>
        <scheme val="minor"/>
      </rPr>
      <t xml:space="preserve">
Dates on the 2018 Minnesota Combined Election Calendar are calculated in the following manner, pursuant to M.S. 331A.08, subds. 1-2; 645.13-.15; &amp; .151:  When counting the number of days before an election or other event, the day before the event is the first day counted. When counting the number of days after an election or other event, the day after the event is the first day counted.  When the last day falls on a weekend or legal holiday, that day is usually omitted from the computation. 
</t>
    </r>
    <r>
      <rPr>
        <b/>
        <sz val="11"/>
        <rFont val="Calibri"/>
        <family val="2"/>
        <scheme val="minor"/>
      </rPr>
      <t>Note:</t>
    </r>
    <r>
      <rPr>
        <sz val="11"/>
        <rFont val="Calibri"/>
        <family val="2"/>
        <scheme val="minor"/>
      </rPr>
      <t xml:space="preserve"> When Minnesota Election Law requires that a jurisdiction's administrative action be taken on or before a date that falls on a weekend, this calendar usually uses the previous Friday date to ensure timely action.</t>
    </r>
  </si>
  <si>
    <r>
      <rPr>
        <b/>
        <sz val="11"/>
        <rFont val="Calibri"/>
        <family val="2"/>
        <scheme val="minor"/>
      </rPr>
      <t>Relevant law on the calculation of dates:</t>
    </r>
    <r>
      <rPr>
        <sz val="11"/>
        <rFont val="Calibri"/>
        <family val="2"/>
        <scheme val="minor"/>
      </rPr>
      <t xml:space="preserve">
• 645.13 Time; publication for successive weeks.  
When the term "successive weeks" is used in any law providing for the publishing of notices, the word "weeks" shall be construed as calendar weeks. The publication upon any day of such weeks shall be sufficient publication for that week, but at least five days shall elapse between each publication. At least the number of weeks specified in "successive weeks" shall elapse between the first publication and the day for the happening of the event for which the publication is made.  
• 645.15 Computation of time. 
Where the performance or doing of any act, duty, matter, payment, or thing is ordered or directed, and the period of time or duration for the performance or doing thereof is prescribed and fixed by law, the time, except as otherwise provided in sections 645.13 and 645.14, shall be computed so as to exclude the first and include the last day of the prescribed or fixed period or duration of time. When the last day of the period falls on Saturday, Sunday or a legal holiday, that day shall be omitted from the computation.
• 645.151 Timely delivery or filing. 
When an application, payment, return, claim, statement or other document is to be delivered to or filed with a department, agency or instrumentality of this state or of a political subdivision on or before a prescribed date and the prescribed date falls on a Saturday, Sunday or legal holiday, it is timely delivered or filed if it is delivered or filed on the next succeeding day which is not a Saturday, Sunday or legal holiday.
• 331A.08 Computation of time. 
Subd. 1. Time for publication. The time for publication of public notices shall be computed to exclude the first day of publication and include the day on which the act or event, of which notice is given, is to happen or which completes the full period required for publication.  
Subd. 2. Time for act or proceeding. The time within which an act is to be done or proceeding had or taken, as prescribed by the rules of procedure, shall be computed by excluding the first day and including the last.  If the last day is Sunday or a legal holiday the party shall have the next secular day in which to do the act or take the proceeding.</t>
    </r>
  </si>
  <si>
    <t>Description of Activity</t>
  </si>
  <si>
    <t>Affected Group</t>
  </si>
  <si>
    <t>Mail Ballot</t>
  </si>
  <si>
    <t>Absentee Ballot</t>
  </si>
  <si>
    <t xml:space="preserve">Absentee Ballot </t>
  </si>
  <si>
    <t>Absentee Ballot &amp; Mail Ballot</t>
  </si>
  <si>
    <r>
      <t xml:space="preserve">School District without a Primary: 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</si>
  <si>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t xml:space="preserve">County: The </t>
    </r>
    <r>
      <rPr>
        <i/>
        <sz val="12"/>
        <rFont val="Calibri"/>
        <family val="2"/>
        <scheme val="minor"/>
      </rPr>
      <t xml:space="preserve">County Auditor </t>
    </r>
    <r>
      <rPr>
        <sz val="12"/>
        <rFont val="Calibri"/>
        <family val="2"/>
        <scheme val="minor"/>
      </rPr>
      <t xml:space="preserve">must establish UOCAVA absentee ballot board for </t>
    </r>
    <r>
      <rPr>
        <i/>
        <u/>
        <sz val="12"/>
        <rFont val="Calibri"/>
        <family val="2"/>
        <scheme val="minor"/>
      </rPr>
      <t>March Town</t>
    </r>
    <r>
      <rPr>
        <sz val="12"/>
        <rFont val="Calibri"/>
        <family val="2"/>
        <scheme val="minor"/>
      </rPr>
      <t xml:space="preserve"> elections to examine all returned UOCAVA absentee ballot envelopes and accept or reject the absentee ballots. If an envelope has been rejected at least five days before the election, the ballots in the envelope must be considered spoiled and the official in charge of the absentee ballot board must provide the voter with a replacement absentee ballot and return envelope - during the 45 days before the election the board must immediately examine the return envelopes. </t>
    </r>
    <r>
      <rPr>
        <i/>
        <sz val="12"/>
        <rFont val="Calibri"/>
        <family val="2"/>
        <scheme val="minor"/>
      </rPr>
      <t>M.S. 203B.23</t>
    </r>
  </si>
  <si>
    <t>Statute or Rule</t>
  </si>
  <si>
    <t>End of worksheet</t>
  </si>
  <si>
    <t>Notes on 2018 Minnesota Combined Elections Calendar</t>
  </si>
  <si>
    <t>Activity Type</t>
  </si>
  <si>
    <t>The Combined Elections Calendar is populated by formulas which use these dates.</t>
  </si>
  <si>
    <r>
      <rPr>
        <b/>
        <sz val="12"/>
        <rFont val="Calibri"/>
        <family val="2"/>
        <scheme val="minor"/>
      </rPr>
      <t>OSS:</t>
    </r>
    <r>
      <rPr>
        <sz val="12"/>
        <rFont val="Calibri"/>
        <family val="2"/>
        <scheme val="minor"/>
      </rPr>
      <t xml:space="preserve"> Time period to send notice of Absentee Ballot rejection if the voter has not otherwise voted in the November 2017 elections - 6-10 weeks after election. </t>
    </r>
    <r>
      <rPr>
        <i/>
        <sz val="12"/>
        <rFont val="Calibri"/>
        <family val="2"/>
        <scheme val="minor"/>
      </rPr>
      <t>M.S. 203B.121, subd. 2(d)</t>
    </r>
  </si>
  <si>
    <r>
      <rPr>
        <b/>
        <sz val="12"/>
        <rFont val="Calibri"/>
        <family val="2"/>
        <scheme val="minor"/>
      </rPr>
      <t>County:</t>
    </r>
    <r>
      <rPr>
        <sz val="12"/>
        <rFont val="Calibri"/>
        <family val="2"/>
        <scheme val="minor"/>
      </rPr>
      <t xml:space="preserve"> Time period to send notice of Absentee Ballot rejection if the voter has not otherwise voted in the November 2017 elections - 6-10 weeks after election. </t>
    </r>
    <r>
      <rPr>
        <i/>
        <sz val="12"/>
        <rFont val="Calibri"/>
        <family val="2"/>
        <scheme val="minor"/>
      </rPr>
      <t>M.S. 203B.121, subd. 2(d)</t>
    </r>
  </si>
  <si>
    <r>
      <rPr>
        <b/>
        <sz val="12"/>
        <rFont val="Calibri"/>
        <family val="2"/>
        <scheme val="minor"/>
      </rPr>
      <t>City with a Primary:</t>
    </r>
    <r>
      <rPr>
        <sz val="12"/>
        <rFont val="Calibri"/>
        <family val="2"/>
        <scheme val="minor"/>
      </rPr>
      <t xml:space="preserve"> Time period to send notice of Absentee Ballot rejection if the voter has not otherwise voted in the November 2017 elections - 6-10 weeks after election. </t>
    </r>
    <r>
      <rPr>
        <i/>
        <sz val="12"/>
        <rFont val="Calibri"/>
        <family val="2"/>
        <scheme val="minor"/>
      </rPr>
      <t>M.S. 203B.121, subd. 2(d)</t>
    </r>
  </si>
  <si>
    <r>
      <rPr>
        <b/>
        <sz val="12"/>
        <rFont val="Calibri"/>
        <family val="2"/>
        <scheme val="minor"/>
      </rPr>
      <t>City without a Primary:</t>
    </r>
    <r>
      <rPr>
        <sz val="12"/>
        <rFont val="Calibri"/>
        <family val="2"/>
        <scheme val="minor"/>
      </rPr>
      <t xml:space="preserve"> Time period to send notice of Absentee Ballot rejection if the voter has not otherwise voted in the November 2017 elections - 6-10 weeks after election. </t>
    </r>
    <r>
      <rPr>
        <i/>
        <sz val="12"/>
        <rFont val="Calibri"/>
        <family val="2"/>
        <scheme val="minor"/>
      </rPr>
      <t>M.S. 203B.121, subd. 2(d)</t>
    </r>
  </si>
  <si>
    <r>
      <rPr>
        <b/>
        <sz val="12"/>
        <rFont val="Calibri"/>
        <family val="2"/>
        <scheme val="minor"/>
      </rPr>
      <t>Town with November Elections:</t>
    </r>
    <r>
      <rPr>
        <sz val="12"/>
        <rFont val="Calibri"/>
        <family val="2"/>
        <scheme val="minor"/>
      </rPr>
      <t xml:space="preserve"> Time period to send notice of Absentee Ballot rejection if the voter has not otherwise voted in the November 2017 elections - 6-10 weeks after election. </t>
    </r>
    <r>
      <rPr>
        <i/>
        <sz val="12"/>
        <rFont val="Calibri"/>
        <family val="2"/>
        <scheme val="minor"/>
      </rPr>
      <t>M.S. 203B.121, subd. 2(d)</t>
    </r>
  </si>
  <si>
    <r>
      <rPr>
        <b/>
        <sz val="12"/>
        <rFont val="Calibri"/>
        <family val="2"/>
        <scheme val="minor"/>
      </rPr>
      <t>School District with a Primary:</t>
    </r>
    <r>
      <rPr>
        <sz val="12"/>
        <rFont val="Calibri"/>
        <family val="2"/>
        <scheme val="minor"/>
      </rPr>
      <t xml:space="preserve"> Time period to send notice of Absentee Ballot rejection if the voter has not otherwise voted in the November 2017 elections - 6-10 weeks after election. </t>
    </r>
    <r>
      <rPr>
        <i/>
        <sz val="12"/>
        <rFont val="Calibri"/>
        <family val="2"/>
        <scheme val="minor"/>
      </rPr>
      <t>M.S. 203B.121, subd. 2(d)</t>
    </r>
  </si>
  <si>
    <r>
      <rPr>
        <b/>
        <sz val="12"/>
        <rFont val="Calibri"/>
        <family val="2"/>
        <scheme val="minor"/>
      </rPr>
      <t>School District without a Primary:</t>
    </r>
    <r>
      <rPr>
        <sz val="12"/>
        <rFont val="Calibri"/>
        <family val="2"/>
        <scheme val="minor"/>
      </rPr>
      <t xml:space="preserve"> Time period to send notice of Absentee Ballot rejection if the voter has not otherwise voted in the November 2017 elections - 6-10 weeks after election. </t>
    </r>
    <r>
      <rPr>
        <i/>
        <sz val="12"/>
        <rFont val="Calibri"/>
        <family val="2"/>
        <scheme val="minor"/>
      </rPr>
      <t>M.S. 203B.121, subd. 2(d)</t>
    </r>
  </si>
  <si>
    <r>
      <rPr>
        <b/>
        <sz val="12"/>
        <rFont val="Calibri"/>
        <family val="2"/>
        <scheme val="minor"/>
      </rPr>
      <t>OSS:</t>
    </r>
    <r>
      <rPr>
        <sz val="12"/>
        <rFont val="Calibri"/>
        <family val="2"/>
        <scheme val="minor"/>
      </rPr>
      <t xml:space="preserve"> 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</si>
  <si>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Political Parties:</t>
    </r>
    <r>
      <rPr>
        <sz val="12"/>
        <rFont val="Calibri"/>
        <family val="2"/>
        <scheme val="minor"/>
      </rPr>
      <t xml:space="preserve"> 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</si>
  <si>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County:</t>
    </r>
    <r>
      <rPr>
        <sz val="12"/>
        <rFont val="Calibri"/>
        <family val="2"/>
        <scheme val="minor"/>
      </rPr>
      <t xml:space="preserve"> 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</si>
  <si>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SWCD:</t>
    </r>
    <r>
      <rPr>
        <sz val="12"/>
        <rFont val="Calibri"/>
        <family val="2"/>
        <scheme val="minor"/>
      </rPr>
      <t xml:space="preserve"> 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</si>
  <si>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City with a Primary:</t>
    </r>
    <r>
      <rPr>
        <sz val="12"/>
        <rFont val="Calibri"/>
        <family val="2"/>
        <scheme val="minor"/>
      </rPr>
      <t xml:space="preserve"> 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</si>
  <si>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 xml:space="preserve">City without a Primary: </t>
    </r>
    <r>
      <rPr>
        <sz val="12"/>
        <rFont val="Calibri"/>
        <family val="2"/>
        <scheme val="minor"/>
      </rPr>
      <t xml:space="preserve">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</si>
  <si>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 xml:space="preserve">Town with March Elections: </t>
    </r>
    <r>
      <rPr>
        <sz val="12"/>
        <rFont val="Calibri"/>
        <family val="2"/>
        <scheme val="minor"/>
      </rPr>
      <t xml:space="preserve">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</si>
  <si>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Town with November Elections:</t>
    </r>
    <r>
      <rPr>
        <sz val="12"/>
        <rFont val="Calibri"/>
        <family val="2"/>
        <scheme val="minor"/>
      </rPr>
      <t xml:space="preserve"> 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</si>
  <si>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Hospital District:</t>
    </r>
    <r>
      <rPr>
        <sz val="12"/>
        <rFont val="Calibri"/>
        <family val="2"/>
        <scheme val="minor"/>
      </rPr>
      <t xml:space="preserve"> 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</si>
  <si>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School District with a Primary:</t>
    </r>
    <r>
      <rPr>
        <sz val="12"/>
        <rFont val="Calibri"/>
        <family val="2"/>
        <scheme val="minor"/>
      </rPr>
      <t xml:space="preserve"> Last day for OSS to provide, by electronic means, the </t>
    </r>
    <r>
      <rPr>
        <i/>
        <sz val="12"/>
        <rFont val="Calibri"/>
        <family val="2"/>
        <scheme val="minor"/>
      </rPr>
      <t>formats</t>
    </r>
    <r>
      <rPr>
        <sz val="12"/>
        <rFont val="Calibri"/>
        <family val="2"/>
        <scheme val="minor"/>
      </rPr>
      <t xml:space="preserve"> of absentee ballot </t>
    </r>
    <r>
      <rPr>
        <u/>
        <sz val="12"/>
        <rFont val="Calibri"/>
        <family val="2"/>
        <scheme val="minor"/>
      </rPr>
      <t>application</t>
    </r>
    <r>
      <rPr>
        <sz val="12"/>
        <rFont val="Calibri"/>
        <family val="2"/>
        <scheme val="minor"/>
      </rPr>
      <t xml:space="preserve"> forms - </t>
    </r>
    <r>
      <rPr>
        <i/>
        <sz val="12"/>
        <rFont val="Calibri"/>
        <family val="2"/>
        <scheme val="minor"/>
      </rPr>
      <t>by</t>
    </r>
    <r>
      <rPr>
        <sz val="12"/>
        <rFont val="Calibri"/>
        <family val="2"/>
        <scheme val="minor"/>
      </rPr>
      <t xml:space="preserve"> January 1 of each even-numbered year. </t>
    </r>
    <r>
      <rPr>
        <i/>
        <sz val="12"/>
        <rFont val="Calibri"/>
        <family val="2"/>
        <scheme val="minor"/>
      </rPr>
      <t>M.S. 203B.04, subd. 1</t>
    </r>
  </si>
  <si>
    <r>
      <rPr>
        <b/>
        <sz val="12"/>
        <rFont val="Calibri"/>
        <family val="2"/>
        <scheme val="minor"/>
      </rPr>
      <t xml:space="preserve">County: </t>
    </r>
    <r>
      <rPr>
        <sz val="12"/>
        <rFont val="Calibri"/>
        <family val="2"/>
        <scheme val="minor"/>
      </rPr>
      <t xml:space="preserve">Last day to send a March Town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</si>
  <si>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OSS:</t>
    </r>
    <r>
      <rPr>
        <sz val="12"/>
        <rFont val="Calibri"/>
        <family val="2"/>
        <scheme val="minor"/>
      </rPr>
      <t xml:space="preserve"> Must appoint</t>
    </r>
    <r>
      <rPr>
        <i/>
        <u/>
        <sz val="12"/>
        <rFont val="Calibri"/>
        <family val="2"/>
        <scheme val="minor"/>
      </rPr>
      <t xml:space="preserve"> March Town</t>
    </r>
    <r>
      <rPr>
        <sz val="12"/>
        <rFont val="Calibri"/>
        <family val="2"/>
        <scheme val="minor"/>
      </rPr>
      <t xml:space="preserve"> election </t>
    </r>
    <r>
      <rPr>
        <i/>
        <sz val="12"/>
        <rFont val="Calibri"/>
        <family val="2"/>
        <scheme val="minor"/>
      </rPr>
      <t>mail and UOCAVA (county appoints)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t>
    </r>
    <r>
      <rPr>
        <i/>
        <sz val="12"/>
        <rFont val="Calibri"/>
        <family val="2"/>
        <scheme val="minor"/>
      </rPr>
      <t>mail and UOCAVA</t>
    </r>
    <r>
      <rPr>
        <sz val="12"/>
        <rFont val="Calibri"/>
        <family val="2"/>
        <scheme val="minor"/>
      </rPr>
      <t xml:space="preserve"> ballots are returned. </t>
    </r>
    <r>
      <rPr>
        <i/>
        <sz val="12"/>
        <rFont val="Calibri"/>
        <family val="2"/>
        <scheme val="minor"/>
      </rPr>
      <t>M.S. 203B.23, subd. 1; 204B.45, subd. 2; 204B.46</t>
    </r>
  </si>
  <si>
    <r>
      <rPr>
        <b/>
        <sz val="12"/>
        <rFont val="Calibri"/>
        <family val="2"/>
        <scheme val="minor"/>
      </rPr>
      <t>County:</t>
    </r>
    <r>
      <rPr>
        <sz val="12"/>
        <rFont val="Calibri"/>
        <family val="2"/>
        <scheme val="minor"/>
      </rPr>
      <t xml:space="preserve"> Must appoint</t>
    </r>
    <r>
      <rPr>
        <i/>
        <u/>
        <sz val="12"/>
        <rFont val="Calibri"/>
        <family val="2"/>
        <scheme val="minor"/>
      </rPr>
      <t xml:space="preserve"> March Town</t>
    </r>
    <r>
      <rPr>
        <sz val="12"/>
        <rFont val="Calibri"/>
        <family val="2"/>
        <scheme val="minor"/>
      </rPr>
      <t xml:space="preserve"> election </t>
    </r>
    <r>
      <rPr>
        <i/>
        <sz val="12"/>
        <rFont val="Calibri"/>
        <family val="2"/>
        <scheme val="minor"/>
      </rPr>
      <t>mail and UOCAVA (county appoints)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t>
    </r>
    <r>
      <rPr>
        <i/>
        <sz val="12"/>
        <rFont val="Calibri"/>
        <family val="2"/>
        <scheme val="minor"/>
      </rPr>
      <t>mail and UOCAVA</t>
    </r>
    <r>
      <rPr>
        <sz val="12"/>
        <rFont val="Calibri"/>
        <family val="2"/>
        <scheme val="minor"/>
      </rPr>
      <t xml:space="preserve"> ballots are returned. </t>
    </r>
    <r>
      <rPr>
        <i/>
        <sz val="12"/>
        <rFont val="Calibri"/>
        <family val="2"/>
        <scheme val="minor"/>
      </rPr>
      <t>M.S. 203B.23, subd. 1; 204B.45, subd. 2; 204B.46</t>
    </r>
  </si>
  <si>
    <r>
      <rPr>
        <b/>
        <sz val="12"/>
        <rFont val="Calibri"/>
        <family val="2"/>
        <scheme val="minor"/>
      </rPr>
      <t>Town with March Elections:</t>
    </r>
    <r>
      <rPr>
        <sz val="12"/>
        <rFont val="Calibri"/>
        <family val="2"/>
        <scheme val="minor"/>
      </rPr>
      <t xml:space="preserve"> Must appoint</t>
    </r>
    <r>
      <rPr>
        <i/>
        <u/>
        <sz val="12"/>
        <rFont val="Calibri"/>
        <family val="2"/>
        <scheme val="minor"/>
      </rPr>
      <t xml:space="preserve"> March Town</t>
    </r>
    <r>
      <rPr>
        <sz val="12"/>
        <rFont val="Calibri"/>
        <family val="2"/>
        <scheme val="minor"/>
      </rPr>
      <t xml:space="preserve"> election </t>
    </r>
    <r>
      <rPr>
        <i/>
        <sz val="12"/>
        <rFont val="Calibri"/>
        <family val="2"/>
        <scheme val="minor"/>
      </rPr>
      <t>mail and UOCAVA (county appoints)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t>
    </r>
    <r>
      <rPr>
        <i/>
        <sz val="12"/>
        <rFont val="Calibri"/>
        <family val="2"/>
        <scheme val="minor"/>
      </rPr>
      <t>mail and UOCAVA</t>
    </r>
    <r>
      <rPr>
        <sz val="12"/>
        <rFont val="Calibri"/>
        <family val="2"/>
        <scheme val="minor"/>
      </rPr>
      <t xml:space="preserve"> ballots are returned. </t>
    </r>
    <r>
      <rPr>
        <i/>
        <sz val="12"/>
        <rFont val="Calibri"/>
        <family val="2"/>
        <scheme val="minor"/>
      </rPr>
      <t>M.S. 203B.23, subd. 1; 204B.45, subd. 2; 204B.46</t>
    </r>
  </si>
  <si>
    <r>
      <rPr>
        <b/>
        <sz val="12"/>
        <rFont val="Calibri"/>
        <family val="2"/>
        <scheme val="minor"/>
      </rPr>
      <t xml:space="preserve">OSS: </t>
    </r>
    <r>
      <rPr>
        <sz val="12"/>
        <rFont val="Calibri"/>
        <family val="2"/>
        <scheme val="minor"/>
      </rPr>
      <t xml:space="preserve">An updated master list for each precinct must be available for March Town elections Absentee Ballot voting. Absentee Ballot voting for a town general election held in March may begin 30 days before that election, as opposed to 46 days for all other elections. Even though Absentee Ballot voting starts at 30 days before March town elections, the master list is still required to be available at the 46 day mark - at least 46 days before each election. </t>
    </r>
    <r>
      <rPr>
        <i/>
        <sz val="12"/>
        <rFont val="Calibri"/>
        <family val="2"/>
        <scheme val="minor"/>
      </rPr>
      <t>M.S. 201.091, subd. 2; 204B.35, subd. 4</t>
    </r>
  </si>
  <si>
    <r>
      <rPr>
        <b/>
        <sz val="12"/>
        <rFont val="Calibri"/>
        <family val="2"/>
        <scheme val="minor"/>
      </rPr>
      <t xml:space="preserve">County: </t>
    </r>
    <r>
      <rPr>
        <sz val="12"/>
        <rFont val="Calibri"/>
        <family val="2"/>
        <scheme val="minor"/>
      </rPr>
      <t xml:space="preserve">An updated master list for each precinct must be available for March Town elections Absentee Ballot voting. Absentee Ballot voting for a town general election held in March may begin 30 days before that election, as opposed to 46 days for all other elections. Even though Absentee Ballot voting starts at 30 days before March town elections, the master list is still required to be available at the 46 day mark - at least 46 days before each election. </t>
    </r>
    <r>
      <rPr>
        <i/>
        <sz val="12"/>
        <rFont val="Calibri"/>
        <family val="2"/>
        <scheme val="minor"/>
      </rPr>
      <t>M.S. 201.091, subd. 2; 204B.35, subd. 4</t>
    </r>
  </si>
  <si>
    <r>
      <rPr>
        <b/>
        <sz val="12"/>
        <rFont val="Calibri"/>
        <family val="2"/>
        <scheme val="minor"/>
      </rPr>
      <t>Town with March Elections:</t>
    </r>
    <r>
      <rPr>
        <sz val="12"/>
        <rFont val="Calibri"/>
        <family val="2"/>
        <scheme val="minor"/>
      </rPr>
      <t xml:space="preserve"> An updated master list for each precinct must be available for March Town elections Absentee Ballot voting. Absentee Ballot voting for a town general election held in March may begin 30 days before that election, as opposed to 46 days for all other elections. Even though Absentee Ballot voting starts at 30 days before March town elections, the master list is still required to be available at the 46 day mark - at least 46 days before each election.</t>
    </r>
    <r>
      <rPr>
        <i/>
        <sz val="12"/>
        <rFont val="Calibri"/>
        <family val="2"/>
        <scheme val="minor"/>
      </rPr>
      <t xml:space="preserve"> M.S. 201.091, subd. 2; 204B.35, subd. 4</t>
    </r>
  </si>
  <si>
    <r>
      <rPr>
        <b/>
        <sz val="12"/>
        <rFont val="Calibri"/>
        <family val="2"/>
        <scheme val="minor"/>
      </rPr>
      <t xml:space="preserve">OSS: </t>
    </r>
    <r>
      <rPr>
        <sz val="12"/>
        <rFont val="Calibri"/>
        <family val="2"/>
        <scheme val="minor"/>
      </rPr>
      <t xml:space="preserve">March Town mail ballot shall be mailed by nonforwardable mail to all registered voters in mail ballot precincts identified for local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[March Town elections' absentee ballots might not be available until 30 days before]. </t>
    </r>
    <r>
      <rPr>
        <i/>
        <sz val="12"/>
        <rFont val="Calibri"/>
        <family val="2"/>
        <scheme val="minor"/>
      </rPr>
      <t>M.S. 204B.45, subd. 2</t>
    </r>
  </si>
  <si>
    <r>
      <rPr>
        <b/>
        <sz val="12"/>
        <rFont val="Calibri"/>
        <family val="2"/>
        <scheme val="minor"/>
      </rPr>
      <t xml:space="preserve">County: </t>
    </r>
    <r>
      <rPr>
        <sz val="12"/>
        <rFont val="Calibri"/>
        <family val="2"/>
        <scheme val="minor"/>
      </rPr>
      <t xml:space="preserve">March Town mail ballot shall be mailed by nonforwardable mail to all registered voters in mail ballot precincts identified for local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[March Town elections' absentee ballots might not be available until 30 days before]. </t>
    </r>
    <r>
      <rPr>
        <i/>
        <sz val="12"/>
        <rFont val="Calibri"/>
        <family val="2"/>
        <scheme val="minor"/>
      </rPr>
      <t>M.S. 204B.45, subd. 2</t>
    </r>
  </si>
  <si>
    <r>
      <rPr>
        <b/>
        <sz val="12"/>
        <rFont val="Calibri"/>
        <family val="2"/>
        <scheme val="minor"/>
      </rPr>
      <t xml:space="preserve">Town with March Elections: </t>
    </r>
    <r>
      <rPr>
        <sz val="12"/>
        <rFont val="Calibri"/>
        <family val="2"/>
        <scheme val="minor"/>
      </rPr>
      <t xml:space="preserve">March Town mail ballot shall be mailed by nonforwardable mail to all registered voters in mail ballot precincts identified for local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[March Town elections' absentee ballots might not be available until 30 days before]. </t>
    </r>
    <r>
      <rPr>
        <i/>
        <sz val="12"/>
        <rFont val="Calibri"/>
        <family val="2"/>
        <scheme val="minor"/>
      </rPr>
      <t>M.S. 204B.45, subd. 2</t>
    </r>
  </si>
  <si>
    <r>
      <rPr>
        <b/>
        <sz val="12"/>
        <rFont val="Calibri"/>
        <family val="2"/>
        <scheme val="minor"/>
      </rPr>
      <t>County:</t>
    </r>
    <r>
      <rPr>
        <sz val="12"/>
        <rFont val="Calibri"/>
        <family val="2"/>
        <scheme val="minor"/>
      </rPr>
      <t xml:space="preserve"> The county auditor is to transmit </t>
    </r>
    <r>
      <rPr>
        <i/>
        <u/>
        <sz val="12"/>
        <rFont val="Calibri"/>
        <family val="2"/>
        <scheme val="minor"/>
      </rPr>
      <t>March Town</t>
    </r>
    <r>
      <rPr>
        <sz val="12"/>
        <rFont val="Calibri"/>
        <family val="2"/>
        <scheme val="minor"/>
      </rPr>
      <t xml:space="preserve"> UOCAVA ballots for town residents with UOCAVA applications on file for that calendar year. </t>
    </r>
    <r>
      <rPr>
        <u/>
        <sz val="12"/>
        <rFont val="Calibri"/>
        <family val="2"/>
        <scheme val="minor"/>
      </rPr>
      <t>Town clerk to provide ballots to auditor's office for transmission</t>
    </r>
    <r>
      <rPr>
        <sz val="12"/>
        <rFont val="Calibri"/>
        <family val="2"/>
        <scheme val="minor"/>
      </rPr>
      <t xml:space="preserve"> - at least 46 days before the election. </t>
    </r>
    <r>
      <rPr>
        <i/>
        <sz val="12"/>
        <rFont val="Calibri"/>
        <family val="2"/>
        <scheme val="minor"/>
      </rPr>
      <t>M.S. 203B.22</t>
    </r>
  </si>
  <si>
    <r>
      <rPr>
        <b/>
        <sz val="12"/>
        <rFont val="Calibri"/>
        <family val="2"/>
        <scheme val="minor"/>
      </rPr>
      <t>OSS:</t>
    </r>
    <r>
      <rPr>
        <sz val="12"/>
        <rFont val="Calibri"/>
        <family val="2"/>
        <scheme val="minor"/>
      </rPr>
      <t xml:space="preserve"> The county auditor is to transmit </t>
    </r>
    <r>
      <rPr>
        <i/>
        <u/>
        <sz val="12"/>
        <rFont val="Calibri"/>
        <family val="2"/>
        <scheme val="minor"/>
      </rPr>
      <t>March Town</t>
    </r>
    <r>
      <rPr>
        <sz val="12"/>
        <rFont val="Calibri"/>
        <family val="2"/>
        <scheme val="minor"/>
      </rPr>
      <t xml:space="preserve"> UOCAVA ballots for town residents with UOCAVA applications on file for that calendar year. </t>
    </r>
    <r>
      <rPr>
        <u/>
        <sz val="12"/>
        <rFont val="Calibri"/>
        <family val="2"/>
        <scheme val="minor"/>
      </rPr>
      <t>Town clerk to provide ballots to auditor's office for transmission</t>
    </r>
    <r>
      <rPr>
        <sz val="12"/>
        <rFont val="Calibri"/>
        <family val="2"/>
        <scheme val="minor"/>
      </rPr>
      <t xml:space="preserve"> - at least 46 days before the election. </t>
    </r>
    <r>
      <rPr>
        <i/>
        <sz val="12"/>
        <rFont val="Calibri"/>
        <family val="2"/>
        <scheme val="minor"/>
      </rPr>
      <t>M.S. 203B.22</t>
    </r>
  </si>
  <si>
    <r>
      <rPr>
        <b/>
        <sz val="12"/>
        <rFont val="Calibri"/>
        <family val="2"/>
        <scheme val="minor"/>
      </rPr>
      <t xml:space="preserve">Town with March Elections: </t>
    </r>
    <r>
      <rPr>
        <sz val="12"/>
        <rFont val="Calibri"/>
        <family val="2"/>
        <scheme val="minor"/>
      </rPr>
      <t xml:space="preserve">The county auditor is to transmit </t>
    </r>
    <r>
      <rPr>
        <i/>
        <u/>
        <sz val="12"/>
        <rFont val="Calibri"/>
        <family val="2"/>
        <scheme val="minor"/>
      </rPr>
      <t>March Town</t>
    </r>
    <r>
      <rPr>
        <sz val="12"/>
        <rFont val="Calibri"/>
        <family val="2"/>
        <scheme val="minor"/>
      </rPr>
      <t xml:space="preserve"> UOCAVA ballots for town residents with UOCAVA applications on file for that calendar year. </t>
    </r>
    <r>
      <rPr>
        <u/>
        <sz val="12"/>
        <rFont val="Calibri"/>
        <family val="2"/>
        <scheme val="minor"/>
      </rPr>
      <t>Town clerk to provide ballots to auditor's office for transmission</t>
    </r>
    <r>
      <rPr>
        <sz val="12"/>
        <rFont val="Calibri"/>
        <family val="2"/>
        <scheme val="minor"/>
      </rPr>
      <t xml:space="preserve"> - at least 46 days before the election.</t>
    </r>
    <r>
      <rPr>
        <i/>
        <sz val="12"/>
        <rFont val="Calibri"/>
        <family val="2"/>
        <scheme val="minor"/>
      </rPr>
      <t xml:space="preserve"> M.S. 203B.22</t>
    </r>
  </si>
  <si>
    <r>
      <rPr>
        <b/>
        <sz val="12"/>
        <rFont val="Calibri"/>
        <family val="2"/>
        <scheme val="minor"/>
      </rPr>
      <t xml:space="preserve">OSS: </t>
    </r>
    <r>
      <rPr>
        <sz val="12"/>
        <rFont val="Calibri"/>
        <family val="2"/>
        <scheme val="minor"/>
      </rPr>
      <t xml:space="preserve">March Town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</si>
  <si>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County:</t>
    </r>
    <r>
      <rPr>
        <sz val="12"/>
        <rFont val="Calibri"/>
        <family val="2"/>
        <scheme val="minor"/>
      </rPr>
      <t xml:space="preserve"> March Town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</si>
  <si>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 xml:space="preserve">County: </t>
    </r>
    <r>
      <rPr>
        <sz val="12"/>
        <rFont val="Calibri"/>
        <family val="2"/>
        <scheme val="minor"/>
      </rPr>
      <t>March Town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46 days before election) until no later than 24 hours after the end of voting.</t>
    </r>
    <r>
      <rPr>
        <i/>
        <sz val="12"/>
        <rFont val="Calibri"/>
        <family val="2"/>
        <scheme val="minor"/>
      </rPr>
      <t xml:space="preserve"> M.S. 203B.08, subd. 3; 203B.121, subd. 5(c); 204B.45, subd. 2</t>
    </r>
  </si>
  <si>
    <r>
      <rPr>
        <b/>
        <sz val="12"/>
        <rFont val="Calibri"/>
        <family val="2"/>
        <scheme val="minor"/>
      </rPr>
      <t xml:space="preserve">OSS: </t>
    </r>
    <r>
      <rPr>
        <sz val="12"/>
        <rFont val="Calibri"/>
        <family val="2"/>
        <scheme val="minor"/>
      </rPr>
      <t xml:space="preserve">The </t>
    </r>
    <r>
      <rPr>
        <i/>
        <sz val="12"/>
        <rFont val="Calibri"/>
        <family val="2"/>
        <scheme val="minor"/>
      </rPr>
      <t xml:space="preserve">County Auditor </t>
    </r>
    <r>
      <rPr>
        <sz val="12"/>
        <rFont val="Calibri"/>
        <family val="2"/>
        <scheme val="minor"/>
      </rPr>
      <t xml:space="preserve">must establish UOCAVA absentee ballot board for </t>
    </r>
    <r>
      <rPr>
        <i/>
        <u/>
        <sz val="12"/>
        <rFont val="Calibri"/>
        <family val="2"/>
        <scheme val="minor"/>
      </rPr>
      <t>March Town</t>
    </r>
    <r>
      <rPr>
        <sz val="12"/>
        <rFont val="Calibri"/>
        <family val="2"/>
        <scheme val="minor"/>
      </rPr>
      <t xml:space="preserve"> elections to examine all returned UOCAVA absentee ballot envelopes and accept or reject the absentee ballots. If an envelope has been rejected at least five days before the election, the ballots in the envelope must be considered spoiled and the official in charge of the absentee ballot board must provide the voter with a replacement absentee ballot and return envelope - during the 45 days through election day </t>
    </r>
    <r>
      <rPr>
        <i/>
        <sz val="12"/>
        <rFont val="Calibri"/>
        <family val="2"/>
        <scheme val="minor"/>
      </rPr>
      <t>UOCAVA</t>
    </r>
    <r>
      <rPr>
        <sz val="12"/>
        <rFont val="Calibri"/>
        <family val="2"/>
        <scheme val="minor"/>
      </rPr>
      <t xml:space="preserve"> ballot board must immediately examine the return envelopes. </t>
    </r>
    <r>
      <rPr>
        <i/>
        <sz val="12"/>
        <rFont val="Calibri"/>
        <family val="2"/>
        <scheme val="minor"/>
      </rPr>
      <t>M.S. 203B.23</t>
    </r>
  </si>
  <si>
    <r>
      <rPr>
        <b/>
        <sz val="12"/>
        <rFont val="Calibri"/>
        <family val="2"/>
        <scheme val="minor"/>
      </rPr>
      <t xml:space="preserve">Town with March Elections: </t>
    </r>
    <r>
      <rPr>
        <sz val="12"/>
        <rFont val="Calibri"/>
        <family val="2"/>
        <scheme val="minor"/>
      </rPr>
      <t xml:space="preserve">The </t>
    </r>
    <r>
      <rPr>
        <i/>
        <sz val="12"/>
        <rFont val="Calibri"/>
        <family val="2"/>
        <scheme val="minor"/>
      </rPr>
      <t xml:space="preserve">County Auditor </t>
    </r>
    <r>
      <rPr>
        <sz val="12"/>
        <rFont val="Calibri"/>
        <family val="2"/>
        <scheme val="minor"/>
      </rPr>
      <t xml:space="preserve">must establish UOCAVA absentee ballot board for </t>
    </r>
    <r>
      <rPr>
        <i/>
        <u/>
        <sz val="12"/>
        <rFont val="Calibri"/>
        <family val="2"/>
        <scheme val="minor"/>
      </rPr>
      <t>March Town</t>
    </r>
    <r>
      <rPr>
        <sz val="12"/>
        <rFont val="Calibri"/>
        <family val="2"/>
        <scheme val="minor"/>
      </rPr>
      <t xml:space="preserve"> elections to examine all returned UOCAVA absentee ballot envelopes and accept or reject the absentee ballots. If an envelope has been rejected at least five days before the election, the ballots in the envelope must be considered spoiled and the official in charge of the absentee ballot board must provide the voter with a replacement absentee ballot and return envelope - during the 45 days before the election the board must immediately examine the return envelopes. </t>
    </r>
    <r>
      <rPr>
        <i/>
        <sz val="12"/>
        <rFont val="Calibri"/>
        <family val="2"/>
        <scheme val="minor"/>
      </rPr>
      <t>M.S. 203B.23</t>
    </r>
  </si>
  <si>
    <r>
      <rPr>
        <b/>
        <sz val="12"/>
        <rFont val="Calibri"/>
        <family val="2"/>
        <scheme val="minor"/>
      </rPr>
      <t>OSS:</t>
    </r>
    <r>
      <rPr>
        <sz val="12"/>
        <rFont val="Calibri"/>
        <family val="2"/>
        <scheme val="minor"/>
      </rPr>
      <t xml:space="preserve"> An agent returning another's Absentee Ballot or Mail Ballot must show ID with name &amp; signature. March Town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</si>
  <si>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County:</t>
    </r>
    <r>
      <rPr>
        <sz val="12"/>
        <rFont val="Calibri"/>
        <family val="2"/>
        <scheme val="minor"/>
      </rPr>
      <t xml:space="preserve"> An agent returning another's Absentee Ballot or Mail Ballot must show ID with name &amp; signature. March Town administrators record agent's name/address, voter's name/address &amp; has agent sign the log. An agent may deliver nor more than three voters in any election. Ballot packets returned by agents are to be reviewed for tampering.</t>
    </r>
    <r>
      <rPr>
        <i/>
        <sz val="12"/>
        <rFont val="Calibri"/>
        <family val="2"/>
        <scheme val="minor"/>
      </rPr>
      <t xml:space="preserve"> M.S. 203B.08, subd. 1; M.R. 8210.2200, subp. 3</t>
    </r>
  </si>
  <si>
    <r>
      <rPr>
        <b/>
        <sz val="12"/>
        <rFont val="Calibri"/>
        <family val="2"/>
        <scheme val="minor"/>
      </rPr>
      <t>OSS:</t>
    </r>
    <r>
      <rPr>
        <sz val="12"/>
        <rFont val="Calibri"/>
        <family val="2"/>
        <scheme val="minor"/>
      </rPr>
      <t xml:space="preserve"> All </t>
    </r>
    <r>
      <rPr>
        <i/>
        <u/>
        <sz val="12"/>
        <rFont val="Calibri"/>
        <family val="2"/>
        <scheme val="minor"/>
      </rPr>
      <t>March Town</t>
    </r>
    <r>
      <rPr>
        <sz val="12"/>
        <rFont val="Calibri"/>
        <family val="2"/>
        <scheme val="minor"/>
      </rPr>
      <t xml:space="preserve"> administrators date, stamp or initial &amp; record returned voted ballot envelopes (if SVRS being used, mark as received in SVRS) &amp; place in secure location for ballot board review. </t>
    </r>
    <r>
      <rPr>
        <i/>
        <sz val="12"/>
        <rFont val="Calibri"/>
        <family val="2"/>
        <scheme val="minor"/>
      </rPr>
      <t>M.S. 203B.08, subd. 3; M.R. 8210.2300; 8210.2400</t>
    </r>
  </si>
  <si>
    <r>
      <rPr>
        <b/>
        <sz val="12"/>
        <rFont val="Calibri"/>
        <family val="2"/>
        <scheme val="minor"/>
      </rPr>
      <t xml:space="preserve">Town with March Elections: </t>
    </r>
    <r>
      <rPr>
        <sz val="12"/>
        <rFont val="Calibri"/>
        <family val="2"/>
        <scheme val="minor"/>
      </rPr>
      <t xml:space="preserve">An agent returning another's Absentee Ballot or Mail Ballot must show ID with name &amp; signature. March Town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</si>
  <si>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County: </t>
    </r>
    <r>
      <rPr>
        <sz val="12"/>
        <rFont val="Calibri"/>
        <family val="2"/>
        <scheme val="minor"/>
      </rPr>
      <t xml:space="preserve">All </t>
    </r>
    <r>
      <rPr>
        <i/>
        <u/>
        <sz val="12"/>
        <rFont val="Calibri"/>
        <family val="2"/>
        <scheme val="minor"/>
      </rPr>
      <t>March Town</t>
    </r>
    <r>
      <rPr>
        <sz val="12"/>
        <rFont val="Calibri"/>
        <family val="2"/>
        <scheme val="minor"/>
      </rPr>
      <t xml:space="preserve"> administrators date, stamp or initial &amp; record returned voted ballot envelopes (if SVRS being used, mark as received in SVRS) &amp; place in secure location for ballot board review. </t>
    </r>
    <r>
      <rPr>
        <i/>
        <sz val="12"/>
        <rFont val="Calibri"/>
        <family val="2"/>
        <scheme val="minor"/>
      </rPr>
      <t>M.S. 203B.08, subd. 3; M.R. 8210.2300; 8210.2400</t>
    </r>
  </si>
  <si>
    <r>
      <rPr>
        <b/>
        <sz val="12"/>
        <rFont val="Calibri"/>
        <family val="2"/>
        <scheme val="minor"/>
      </rPr>
      <t xml:space="preserve">Town with March Elections: </t>
    </r>
    <r>
      <rPr>
        <sz val="12"/>
        <rFont val="Calibri"/>
        <family val="2"/>
        <scheme val="minor"/>
      </rPr>
      <t xml:space="preserve">All </t>
    </r>
    <r>
      <rPr>
        <i/>
        <u/>
        <sz val="12"/>
        <rFont val="Calibri"/>
        <family val="2"/>
        <scheme val="minor"/>
      </rPr>
      <t>March Town</t>
    </r>
    <r>
      <rPr>
        <sz val="12"/>
        <rFont val="Calibri"/>
        <family val="2"/>
        <scheme val="minor"/>
      </rPr>
      <t xml:space="preserve"> administrators date, stamp or initial &amp; record returned voted ballot envelopes (if SVRS being used, mark as received in SVRS) &amp; place in secure location for ballot board review. </t>
    </r>
    <r>
      <rPr>
        <i/>
        <sz val="12"/>
        <rFont val="Calibri"/>
        <family val="2"/>
        <scheme val="minor"/>
      </rPr>
      <t>M.S. 203B.08, subd. 3; M.R. 8210.2300; 8210.2400</t>
    </r>
  </si>
  <si>
    <r>
      <rPr>
        <b/>
        <sz val="12"/>
        <rFont val="Calibri"/>
        <family val="2"/>
        <scheme val="minor"/>
      </rPr>
      <t>Jurisdiction with May Uniform Election Day Special Election:</t>
    </r>
    <r>
      <rPr>
        <sz val="12"/>
        <rFont val="Calibri"/>
        <family val="2"/>
        <scheme val="minor"/>
      </rPr>
      <t xml:space="preserve"> Last day to designate location for May Uniform Election Day Absentee Ballot voting. Assistive voting device required for all Absentee Ballot voting locations, except towns having a standalone special election that are not required to have an assistive voting device at the election day poll location - 14 weeks before election. </t>
    </r>
    <r>
      <rPr>
        <i/>
        <sz val="12"/>
        <rFont val="Calibri"/>
        <family val="2"/>
        <scheme val="minor"/>
      </rPr>
      <t>M.S. 203B.081, subd. 2</t>
    </r>
  </si>
  <si>
    <r>
      <rPr>
        <b/>
        <sz val="12"/>
        <rFont val="Calibri"/>
        <family val="2"/>
        <scheme val="minor"/>
      </rPr>
      <t>OSS:</t>
    </r>
    <r>
      <rPr>
        <sz val="12"/>
        <rFont val="Calibri"/>
        <family val="2"/>
        <scheme val="minor"/>
      </rPr>
      <t xml:space="preserve"> Must appoint</t>
    </r>
    <r>
      <rPr>
        <i/>
        <u/>
        <sz val="12"/>
        <rFont val="Calibri"/>
        <family val="2"/>
        <scheme val="minor"/>
      </rPr>
      <t xml:space="preserve"> March Town Election</t>
    </r>
    <r>
      <rPr>
        <sz val="12"/>
        <rFont val="Calibri"/>
        <family val="2"/>
        <scheme val="minor"/>
      </rPr>
      <t xml:space="preserve"> </t>
    </r>
    <r>
      <rPr>
        <i/>
        <u/>
        <sz val="12"/>
        <rFont val="Calibri"/>
        <family val="2"/>
        <scheme val="minor"/>
      </rPr>
      <t>absentee</t>
    </r>
    <r>
      <rPr>
        <i/>
        <sz val="12"/>
        <rFont val="Calibri"/>
        <family val="2"/>
        <scheme val="minor"/>
      </rPr>
      <t xml:space="preserve">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ballots </t>
    </r>
    <r>
      <rPr>
        <i/>
        <sz val="12"/>
        <rFont val="Calibri"/>
        <family val="2"/>
        <scheme val="minor"/>
      </rPr>
      <t>return</t>
    </r>
    <r>
      <rPr>
        <sz val="12"/>
        <rFont val="Calibri"/>
        <family val="2"/>
        <scheme val="minor"/>
      </rPr>
      <t xml:space="preserve"> envelopes and mark them "accepted" or "rejected." - before voted </t>
    </r>
    <r>
      <rPr>
        <u/>
        <sz val="12"/>
        <rFont val="Calibri"/>
        <family val="2"/>
        <scheme val="minor"/>
      </rPr>
      <t>absentee</t>
    </r>
    <r>
      <rPr>
        <sz val="12"/>
        <rFont val="Calibri"/>
        <family val="2"/>
        <scheme val="minor"/>
      </rPr>
      <t xml:space="preserve"> (30 days for </t>
    </r>
    <r>
      <rPr>
        <u/>
        <sz val="12"/>
        <rFont val="Calibri"/>
        <family val="2"/>
        <scheme val="minor"/>
      </rPr>
      <t>March</t>
    </r>
    <r>
      <rPr>
        <sz val="12"/>
        <rFont val="Calibri"/>
        <family val="2"/>
        <scheme val="minor"/>
      </rPr>
      <t xml:space="preserve"> town election) ballots are returned. </t>
    </r>
    <r>
      <rPr>
        <i/>
        <sz val="12"/>
        <rFont val="Calibri"/>
        <family val="2"/>
        <scheme val="minor"/>
      </rPr>
      <t>M.S. 203B.121, subd. 1</t>
    </r>
  </si>
  <si>
    <r>
      <rPr>
        <b/>
        <sz val="12"/>
        <rFont val="Calibri"/>
        <family val="2"/>
        <scheme val="minor"/>
      </rPr>
      <t xml:space="preserve">County: </t>
    </r>
    <r>
      <rPr>
        <sz val="12"/>
        <rFont val="Calibri"/>
        <family val="2"/>
        <scheme val="minor"/>
      </rPr>
      <t>Must appoint</t>
    </r>
    <r>
      <rPr>
        <i/>
        <u/>
        <sz val="12"/>
        <rFont val="Calibri"/>
        <family val="2"/>
        <scheme val="minor"/>
      </rPr>
      <t xml:space="preserve"> March Town Election</t>
    </r>
    <r>
      <rPr>
        <sz val="12"/>
        <rFont val="Calibri"/>
        <family val="2"/>
        <scheme val="minor"/>
      </rPr>
      <t xml:space="preserve"> </t>
    </r>
    <r>
      <rPr>
        <i/>
        <u/>
        <sz val="12"/>
        <rFont val="Calibri"/>
        <family val="2"/>
        <scheme val="minor"/>
      </rPr>
      <t>absentee</t>
    </r>
    <r>
      <rPr>
        <i/>
        <sz val="12"/>
        <rFont val="Calibri"/>
        <family val="2"/>
        <scheme val="minor"/>
      </rPr>
      <t xml:space="preserve">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ballots </t>
    </r>
    <r>
      <rPr>
        <i/>
        <sz val="12"/>
        <rFont val="Calibri"/>
        <family val="2"/>
        <scheme val="minor"/>
      </rPr>
      <t>return</t>
    </r>
    <r>
      <rPr>
        <sz val="12"/>
        <rFont val="Calibri"/>
        <family val="2"/>
        <scheme val="minor"/>
      </rPr>
      <t xml:space="preserve"> envelopes and mark them "accepted" or "rejected." - before voted </t>
    </r>
    <r>
      <rPr>
        <u/>
        <sz val="12"/>
        <rFont val="Calibri"/>
        <family val="2"/>
        <scheme val="minor"/>
      </rPr>
      <t>absentee</t>
    </r>
    <r>
      <rPr>
        <sz val="12"/>
        <rFont val="Calibri"/>
        <family val="2"/>
        <scheme val="minor"/>
      </rPr>
      <t xml:space="preserve"> (30 days for </t>
    </r>
    <r>
      <rPr>
        <u/>
        <sz val="12"/>
        <rFont val="Calibri"/>
        <family val="2"/>
        <scheme val="minor"/>
      </rPr>
      <t>March</t>
    </r>
    <r>
      <rPr>
        <sz val="12"/>
        <rFont val="Calibri"/>
        <family val="2"/>
        <scheme val="minor"/>
      </rPr>
      <t xml:space="preserve"> town election) ballots are returned. </t>
    </r>
    <r>
      <rPr>
        <i/>
        <sz val="12"/>
        <rFont val="Calibri"/>
        <family val="2"/>
        <scheme val="minor"/>
      </rPr>
      <t>M.S. 203B.121, subd. 1</t>
    </r>
  </si>
  <si>
    <r>
      <rPr>
        <b/>
        <sz val="12"/>
        <rFont val="Calibri"/>
        <family val="2"/>
        <scheme val="minor"/>
      </rPr>
      <t xml:space="preserve">Town with March Elections: </t>
    </r>
    <r>
      <rPr>
        <sz val="12"/>
        <rFont val="Calibri"/>
        <family val="2"/>
        <scheme val="minor"/>
      </rPr>
      <t>Must appoint</t>
    </r>
    <r>
      <rPr>
        <i/>
        <u/>
        <sz val="12"/>
        <rFont val="Calibri"/>
        <family val="2"/>
        <scheme val="minor"/>
      </rPr>
      <t xml:space="preserve"> March Town Election</t>
    </r>
    <r>
      <rPr>
        <sz val="12"/>
        <rFont val="Calibri"/>
        <family val="2"/>
        <scheme val="minor"/>
      </rPr>
      <t xml:space="preserve"> </t>
    </r>
    <r>
      <rPr>
        <i/>
        <u/>
        <sz val="12"/>
        <rFont val="Calibri"/>
        <family val="2"/>
        <scheme val="minor"/>
      </rPr>
      <t>absentee</t>
    </r>
    <r>
      <rPr>
        <i/>
        <sz val="12"/>
        <rFont val="Calibri"/>
        <family val="2"/>
        <scheme val="minor"/>
      </rPr>
      <t xml:space="preserve">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ballots </t>
    </r>
    <r>
      <rPr>
        <i/>
        <sz val="12"/>
        <rFont val="Calibri"/>
        <family val="2"/>
        <scheme val="minor"/>
      </rPr>
      <t>return</t>
    </r>
    <r>
      <rPr>
        <sz val="12"/>
        <rFont val="Calibri"/>
        <family val="2"/>
        <scheme val="minor"/>
      </rPr>
      <t xml:space="preserve"> envelopes and mark them "accepted" or "rejected." - before voted </t>
    </r>
    <r>
      <rPr>
        <u/>
        <sz val="12"/>
        <rFont val="Calibri"/>
        <family val="2"/>
        <scheme val="minor"/>
      </rPr>
      <t>absentee</t>
    </r>
    <r>
      <rPr>
        <sz val="12"/>
        <rFont val="Calibri"/>
        <family val="2"/>
        <scheme val="minor"/>
      </rPr>
      <t xml:space="preserve"> (30 days for </t>
    </r>
    <r>
      <rPr>
        <u/>
        <sz val="12"/>
        <rFont val="Calibri"/>
        <family val="2"/>
        <scheme val="minor"/>
      </rPr>
      <t>March</t>
    </r>
    <r>
      <rPr>
        <sz val="12"/>
        <rFont val="Calibri"/>
        <family val="2"/>
        <scheme val="minor"/>
      </rPr>
      <t xml:space="preserve"> town election) ballots are returned. </t>
    </r>
    <r>
      <rPr>
        <i/>
        <sz val="12"/>
        <rFont val="Calibri"/>
        <family val="2"/>
        <scheme val="minor"/>
      </rPr>
      <t>M.S. 203B.121, subd. 1</t>
    </r>
  </si>
  <si>
    <r>
      <rPr>
        <b/>
        <sz val="12"/>
        <rFont val="Calibri"/>
        <family val="2"/>
        <scheme val="minor"/>
      </rPr>
      <t>OSS:</t>
    </r>
    <r>
      <rPr>
        <sz val="12"/>
        <rFont val="Calibri"/>
        <family val="2"/>
        <scheme val="minor"/>
      </rPr>
      <t xml:space="preserve"> Period of time for Absentee Voting for March Township Elections. Towns required to have assistive voting device at the election day poll location must also have an assist voting device available during their Absentee Ballot voting period at the Absentee Ballot voting location - at least 30 days before election. </t>
    </r>
    <r>
      <rPr>
        <i/>
        <sz val="12"/>
        <rFont val="Calibri"/>
        <family val="2"/>
        <scheme val="minor"/>
      </rPr>
      <t>M.S. 203B.081, subd. 2; 204B.35, subd. 4</t>
    </r>
  </si>
  <si>
    <r>
      <rPr>
        <b/>
        <sz val="12"/>
        <rFont val="Calibri"/>
        <family val="2"/>
        <scheme val="minor"/>
      </rPr>
      <t>County:</t>
    </r>
    <r>
      <rPr>
        <sz val="12"/>
        <rFont val="Calibri"/>
        <family val="2"/>
        <scheme val="minor"/>
      </rPr>
      <t xml:space="preserve"> Period of time for Absentee Voting for March Township Elections. Towns required to have assistive voting device at the election day poll location must also have an assist voting device available during their Absentee Ballot voting period at the Absentee Ballot voting location - at least 30 days before election. </t>
    </r>
    <r>
      <rPr>
        <i/>
        <sz val="12"/>
        <rFont val="Calibri"/>
        <family val="2"/>
        <scheme val="minor"/>
      </rPr>
      <t>M.S. 203B.081, subd. 2; 204B.35, subd. 4</t>
    </r>
  </si>
  <si>
    <r>
      <rPr>
        <b/>
        <sz val="12"/>
        <rFont val="Calibri"/>
        <family val="2"/>
        <scheme val="minor"/>
      </rPr>
      <t>Town with March Elections:</t>
    </r>
    <r>
      <rPr>
        <sz val="12"/>
        <rFont val="Calibri"/>
        <family val="2"/>
        <scheme val="minor"/>
      </rPr>
      <t xml:space="preserve"> Period of time for Absentee Voting for March Township Elections. Towns required to have assistive voting device at the election day poll location must also have an assist voting device available during their Absentee Ballot voting period at the Absentee Ballot voting location - at least 30 days before election. </t>
    </r>
    <r>
      <rPr>
        <i/>
        <sz val="12"/>
        <rFont val="Calibri"/>
        <family val="2"/>
        <scheme val="minor"/>
      </rPr>
      <t>M.S. 203B.081, subd. 2; 204B.35, subd. 4</t>
    </r>
  </si>
  <si>
    <r>
      <rPr>
        <b/>
        <sz val="12"/>
        <rFont val="Calibri"/>
        <family val="2"/>
        <scheme val="minor"/>
      </rPr>
      <t xml:space="preserve">OSS: </t>
    </r>
    <r>
      <rPr>
        <sz val="12"/>
        <rFont val="Calibri"/>
        <family val="2"/>
        <scheme val="minor"/>
      </rPr>
      <t xml:space="preserve">Recording process for March Town election Absentee Ballot &amp; Mail Ballot received by hand delivery by an agent that includes the agent's name and address, the name and address of the absent voter whose ballot the agent is delivering, and agent's signature. Agent shall show ID which contains the agent's name and signature. </t>
    </r>
    <r>
      <rPr>
        <i/>
        <sz val="12"/>
        <rFont val="Calibri"/>
        <family val="2"/>
        <scheme val="minor"/>
      </rPr>
      <t>M.R. 8210.2200, subp. 3</t>
    </r>
  </si>
  <si>
    <r>
      <rPr>
        <b/>
        <sz val="12"/>
        <rFont val="Calibri"/>
        <family val="2"/>
        <scheme val="minor"/>
      </rPr>
      <t xml:space="preserve">County: </t>
    </r>
    <r>
      <rPr>
        <sz val="12"/>
        <rFont val="Calibri"/>
        <family val="2"/>
        <scheme val="minor"/>
      </rPr>
      <t xml:space="preserve">Recording process for March Town election Absentee Ballot &amp; Mail Ballot received by hand delivery by an agent that includes the agent's name and address, the name and address of the absent voter whose ballot the agent is delivering, and agent's signature. Agent shall show ID which contains the agent's name and signature - during Absentee Ballot &amp; Mail Ballot voting period. </t>
    </r>
    <r>
      <rPr>
        <i/>
        <sz val="12"/>
        <rFont val="Calibri"/>
        <family val="2"/>
        <scheme val="minor"/>
      </rPr>
      <t>M.R. 8210.2200, subp. 3</t>
    </r>
  </si>
  <si>
    <r>
      <rPr>
        <b/>
        <sz val="12"/>
        <rFont val="Calibri"/>
        <family val="2"/>
        <scheme val="minor"/>
      </rPr>
      <t xml:space="preserve">Town with March Elections: </t>
    </r>
    <r>
      <rPr>
        <sz val="12"/>
        <rFont val="Calibri"/>
        <family val="2"/>
        <scheme val="minor"/>
      </rPr>
      <t xml:space="preserve">Recording process for March Town election Absentee Ballot &amp; Mail Ballot received by hand delivery by an agent that includes the agent's name and address, the name and address of the absent voter whose ballot the agent is delivering, and agent's signature. Agent shall show ID which contains the agent's name and signature - during Absentee Ballot &amp; Mail Ballot voting period. </t>
    </r>
    <r>
      <rPr>
        <i/>
        <sz val="12"/>
        <rFont val="Calibri"/>
        <family val="2"/>
        <scheme val="minor"/>
      </rPr>
      <t>M.R. 8210.2200, subp. 3</t>
    </r>
  </si>
  <si>
    <r>
      <rPr>
        <b/>
        <sz val="12"/>
        <rFont val="Calibri"/>
        <family val="2"/>
        <scheme val="minor"/>
      </rPr>
      <t>FEBRUARY UNIFORM ELECTION DAY:</t>
    </r>
    <r>
      <rPr>
        <sz val="12"/>
        <rFont val="Calibri"/>
        <family val="2"/>
        <scheme val="minor"/>
      </rPr>
      <t xml:space="preserve"> Jurisdiction with February Uniform Election Day Special Election: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</si>
  <si>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FEBRUARY UNIFORM ELECTION DAY:</t>
    </r>
    <r>
      <rPr>
        <sz val="12"/>
        <rFont val="Calibri"/>
        <family val="2"/>
        <scheme val="minor"/>
      </rPr>
      <t xml:space="preserve"> Jurisdiction with February Uniform Election Day Special Election: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</si>
  <si>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OSS:</t>
    </r>
    <r>
      <rPr>
        <sz val="12"/>
        <rFont val="Calibri"/>
        <family val="2"/>
        <scheme val="minor"/>
      </rPr>
      <t xml:space="preserve"> Period of time during which Election Judges shall deliver March Town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</si>
  <si>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County: </t>
    </r>
    <r>
      <rPr>
        <sz val="12"/>
        <rFont val="Calibri"/>
        <family val="2"/>
        <scheme val="minor"/>
      </rPr>
      <t xml:space="preserve">Period of time during which Election Judges shall deliver March Town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</si>
  <si>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Town with March Elections: </t>
    </r>
    <r>
      <rPr>
        <sz val="12"/>
        <rFont val="Calibri"/>
        <family val="2"/>
        <scheme val="minor"/>
      </rPr>
      <t xml:space="preserve">Period of time during which Election Judges shall deliver March Town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</si>
  <si>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OSS: </t>
    </r>
    <r>
      <rPr>
        <sz val="12"/>
        <rFont val="Calibri"/>
        <family val="2"/>
        <scheme val="minor"/>
      </rPr>
      <t xml:space="preserve">After the close of business on the 7th day before the March Town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</si>
  <si>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County:</t>
    </r>
    <r>
      <rPr>
        <sz val="12"/>
        <rFont val="Calibri"/>
        <family val="2"/>
        <scheme val="minor"/>
      </rPr>
      <t xml:space="preserve"> After the close of business on the 7th day before the March Town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</si>
  <si>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Town with March Elections:</t>
    </r>
    <r>
      <rPr>
        <sz val="12"/>
        <rFont val="Calibri"/>
        <family val="2"/>
        <scheme val="minor"/>
      </rPr>
      <t xml:space="preserve"> After the close of business on the 7th day before the March Town elections, Absentee Ballot &amp; Mail Ballot return envelopes marked as "accepted" may be opened, duplicated as needed, initialed &amp; deposited in ballot box (counted) - begins the 7th day before election.</t>
    </r>
    <r>
      <rPr>
        <i/>
        <sz val="12"/>
        <rFont val="Calibri"/>
        <family val="2"/>
        <scheme val="minor"/>
      </rPr>
      <t xml:space="preserve"> M.S. 203B.121, subds. 2(b)(6), 3(a) &amp; 4; 204B.45, subd. 2; 204B.46; M.R. 8210.2450, subp. 6</t>
    </r>
  </si>
  <si>
    <r>
      <rPr>
        <b/>
        <sz val="12"/>
        <rFont val="Calibri"/>
        <family val="2"/>
        <scheme val="minor"/>
      </rPr>
      <t>OSS:</t>
    </r>
    <r>
      <rPr>
        <sz val="12"/>
        <rFont val="Calibri"/>
        <family val="2"/>
        <scheme val="minor"/>
      </rPr>
      <t xml:space="preserve"> Period of time when counties or municipalities can choose to make available a ballot counter &amp; ballot box for the use of March Town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</si>
  <si>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County: </t>
    </r>
    <r>
      <rPr>
        <sz val="12"/>
        <rFont val="Calibri"/>
        <family val="2"/>
        <scheme val="minor"/>
      </rPr>
      <t xml:space="preserve">Period of time when counties or municipalities can choose to make available a ballot counter &amp; ballot box for the use of March Town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</si>
  <si>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Town with March Elections: </t>
    </r>
    <r>
      <rPr>
        <sz val="12"/>
        <rFont val="Calibri"/>
        <family val="2"/>
        <scheme val="minor"/>
      </rPr>
      <t xml:space="preserve">Period of time when counties or municipalities can choose to make available a ballot counter &amp; ballot box for the use of March Town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</si>
  <si>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OSS:</t>
    </r>
    <r>
      <rPr>
        <sz val="12"/>
        <rFont val="Calibri"/>
        <family val="2"/>
        <scheme val="minor"/>
      </rPr>
      <t xml:space="preserve"> Period of time for agent delivery of March Town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</si>
  <si>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 xml:space="preserve">County: </t>
    </r>
    <r>
      <rPr>
        <sz val="12"/>
        <rFont val="Calibri"/>
        <family val="2"/>
        <scheme val="minor"/>
      </rPr>
      <t xml:space="preserve">Period of time for agent delivery of March Town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</si>
  <si>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Towns with March Elections:</t>
    </r>
    <r>
      <rPr>
        <sz val="12"/>
        <rFont val="Calibri"/>
        <family val="2"/>
        <scheme val="minor"/>
      </rPr>
      <t xml:space="preserve"> Period of time for agent delivery of March Town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</si>
  <si>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 xml:space="preserve">OSS: </t>
    </r>
    <r>
      <rPr>
        <sz val="12"/>
        <rFont val="Calibri"/>
        <family val="2"/>
        <scheme val="minor"/>
      </rPr>
      <t xml:space="preserve">If an Absentee Ballot or Mail Ballot returned ballot envelope is rejected within 5 days of the March Town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</si>
  <si>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OSS: </t>
    </r>
    <r>
      <rPr>
        <sz val="12"/>
        <rFont val="Calibri"/>
        <family val="2"/>
        <scheme val="minor"/>
      </rPr>
      <t xml:space="preserve">Town clerk’s office open at least 10:00 a.m. to Noon for March Town Absentee Ballot voting. If county administers Absentee Ballot voting, the county office must remain open at least 10:00 a.m. to 3:00 p.m. for acceptance of Absentee Ballot applications &amp; casting of Absentee Ballots – Saturday before election. </t>
    </r>
    <r>
      <rPr>
        <i/>
        <sz val="12"/>
        <rFont val="Calibri"/>
        <family val="2"/>
        <scheme val="minor"/>
      </rPr>
      <t>M.S. 203B.085</t>
    </r>
  </si>
  <si>
    <r>
      <rPr>
        <b/>
        <sz val="12"/>
        <rFont val="Calibri"/>
        <family val="2"/>
        <scheme val="minor"/>
      </rPr>
      <t>County:</t>
    </r>
    <r>
      <rPr>
        <sz val="12"/>
        <rFont val="Calibri"/>
        <family val="2"/>
        <scheme val="minor"/>
      </rPr>
      <t xml:space="preserve"> Town clerk’s office open at least 10:00 a.m. to Noon for March Town Absentee Ballot voting. If county administers Absentee Ballot voting, the county office must remain open at least 10:00 a.m. to 3:00 p.m. for acceptance of Absentee Ballot applications &amp; casting of Absentee Ballots – Saturday before election. </t>
    </r>
    <r>
      <rPr>
        <i/>
        <sz val="12"/>
        <rFont val="Calibri"/>
        <family val="2"/>
        <scheme val="minor"/>
      </rPr>
      <t>M.S. 203B.085</t>
    </r>
  </si>
  <si>
    <r>
      <rPr>
        <b/>
        <sz val="12"/>
        <rFont val="Calibri"/>
        <family val="2"/>
        <scheme val="minor"/>
      </rPr>
      <t xml:space="preserve">Town with March Elections: </t>
    </r>
    <r>
      <rPr>
        <sz val="12"/>
        <rFont val="Calibri"/>
        <family val="2"/>
        <scheme val="minor"/>
      </rPr>
      <t xml:space="preserve">Town clerk’s office open at least 10:00 a.m. to Noon for March Town Absentee Ballot voting. If county administers Absentee Ballot voting, the county office must remain open at least 10:00 a.m. to 3:00 p.m. for acceptance of Absentee Ballot applications &amp; casting of Absentee Ballots – Saturday before election. </t>
    </r>
    <r>
      <rPr>
        <i/>
        <sz val="12"/>
        <rFont val="Calibri"/>
        <family val="2"/>
        <scheme val="minor"/>
      </rPr>
      <t>M.S. 203B.085</t>
    </r>
  </si>
  <si>
    <r>
      <rPr>
        <b/>
        <sz val="12"/>
        <rFont val="Calibri"/>
        <family val="2"/>
        <scheme val="minor"/>
      </rPr>
      <t>OSS:</t>
    </r>
    <r>
      <rPr>
        <sz val="12"/>
        <rFont val="Calibri"/>
        <family val="2"/>
        <scheme val="minor"/>
      </rPr>
      <t xml:space="preserve"> Last day to apply for March Town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</si>
  <si>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County:</t>
    </r>
    <r>
      <rPr>
        <sz val="12"/>
        <rFont val="Calibri"/>
        <family val="2"/>
        <scheme val="minor"/>
      </rPr>
      <t xml:space="preserve"> Last day to apply for March Town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</si>
  <si>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Town with March Elections:</t>
    </r>
    <r>
      <rPr>
        <sz val="12"/>
        <rFont val="Calibri"/>
        <family val="2"/>
        <scheme val="minor"/>
      </rPr>
      <t xml:space="preserve"> Last day to apply for March Town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</si>
  <si>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OSS: </t>
    </r>
    <r>
      <rPr>
        <sz val="12"/>
        <rFont val="Calibri"/>
        <family val="2"/>
        <scheme val="minor"/>
      </rPr>
      <t xml:space="preserve">March Town elections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</si>
  <si>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County:</t>
    </r>
    <r>
      <rPr>
        <sz val="12"/>
        <rFont val="Calibri"/>
        <family val="2"/>
        <scheme val="minor"/>
      </rPr>
      <t xml:space="preserve"> March Town elections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</si>
  <si>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Town with March Elections:</t>
    </r>
    <r>
      <rPr>
        <sz val="12"/>
        <rFont val="Calibri"/>
        <family val="2"/>
        <scheme val="minor"/>
      </rPr>
      <t xml:space="preserve"> March Town elections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</si>
  <si>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TOWNSHIP ELECTION DAY: OSS:</t>
    </r>
    <r>
      <rPr>
        <sz val="12"/>
        <rFont val="Calibri"/>
        <family val="2"/>
        <scheme val="minor"/>
      </rPr>
      <t xml:space="preserve">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</si>
  <si>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 xml:space="preserve">TOWNSHIP ELECTION DAY: County: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</si>
  <si>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 xml:space="preserve">TOWNSHIP ELECTION DAY: Town with March Elections: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</si>
  <si>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 xml:space="preserve">TOWNSHIP ELECTION DAY: OSS: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</si>
  <si>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TOWNSHIP ELECTION DAY: County: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</si>
  <si>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TOWNSHIP ELECTION DAY: Town with March Elections:</t>
    </r>
    <r>
      <rPr>
        <sz val="12"/>
        <rFont val="Calibri"/>
        <family val="2"/>
        <scheme val="minor"/>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</si>
  <si>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OSS:</t>
    </r>
    <r>
      <rPr>
        <sz val="12"/>
        <rFont val="Calibri"/>
        <family val="2"/>
        <scheme val="minor"/>
      </rPr>
      <t xml:space="preserve"> After polls close on March Town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</si>
  <si>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County: </t>
    </r>
    <r>
      <rPr>
        <sz val="12"/>
        <rFont val="Calibri"/>
        <family val="2"/>
        <scheme val="minor"/>
      </rPr>
      <t xml:space="preserve">After polls close on March Town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</si>
  <si>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Town with March Elections:</t>
    </r>
    <r>
      <rPr>
        <sz val="12"/>
        <rFont val="Calibri"/>
        <family val="2"/>
        <scheme val="minor"/>
      </rPr>
      <t xml:space="preserve"> After polls close on March Town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</si>
  <si>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OSS:</t>
    </r>
    <r>
      <rPr>
        <sz val="12"/>
        <rFont val="Calibri"/>
        <family val="2"/>
        <scheme val="minor"/>
      </rPr>
      <t xml:space="preserve"> Counties post voter history from March Town elections. Give history to late Absentee Ballot &amp; Mail Ballot (town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</si>
  <si>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County: </t>
    </r>
    <r>
      <rPr>
        <sz val="12"/>
        <rFont val="Calibri"/>
        <family val="2"/>
        <scheme val="minor"/>
      </rPr>
      <t xml:space="preserve">Counties post voter history from March Town elections. Give history to late Absentee Ballot &amp; Mail Ballot (town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</si>
  <si>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Town with March Elections: </t>
    </r>
    <r>
      <rPr>
        <sz val="12"/>
        <rFont val="Calibri"/>
        <family val="2"/>
        <scheme val="minor"/>
      </rPr>
      <t>Counties post voter history from March Town elections. Give history to late Absentee Ballot &amp; Mail Ballot (town clerks notify auditor of received late Absentee Ballots &amp; Mail Ballots). Roster history must be done - within 6 weeks after the election.</t>
    </r>
    <r>
      <rPr>
        <i/>
        <sz val="12"/>
        <rFont val="Calibri"/>
        <family val="2"/>
        <scheme val="minor"/>
      </rPr>
      <t xml:space="preserve"> M.S. 201.171</t>
    </r>
  </si>
  <si>
    <r>
      <rPr>
        <b/>
        <sz val="12"/>
        <rFont val="Calibri"/>
        <family val="2"/>
        <scheme val="minor"/>
      </rPr>
      <t xml:space="preserve">Jurisdiction with May Uniform Election Day Special Election: </t>
    </r>
    <r>
      <rPr>
        <sz val="12"/>
        <rFont val="Calibri"/>
        <family val="2"/>
        <scheme val="minor"/>
      </rPr>
      <t xml:space="preserve">Must appoint </t>
    </r>
    <r>
      <rPr>
        <i/>
        <u/>
        <sz val="12"/>
        <rFont val="Calibri"/>
        <family val="2"/>
        <scheme val="minor"/>
      </rPr>
      <t>May Uniform Election</t>
    </r>
    <r>
      <rPr>
        <sz val="12"/>
        <rFont val="Calibri"/>
        <family val="2"/>
        <scheme val="minor"/>
      </rPr>
      <t xml:space="preserve"> </t>
    </r>
    <r>
      <rPr>
        <i/>
        <sz val="12"/>
        <rFont val="Calibri"/>
        <family val="2"/>
        <scheme val="minor"/>
      </rPr>
      <t>absentee, mail and UOCAVA (county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</si>
  <si>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APRIL UNIFORM ELECTION DAY:</t>
    </r>
    <r>
      <rPr>
        <sz val="12"/>
        <rFont val="Calibri"/>
        <family val="2"/>
        <scheme val="minor"/>
      </rPr>
      <t xml:space="preserve"> Jurisdiction with April Uniform Election Day Special Election: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</si>
  <si>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 xml:space="preserve">APRIL UNIFORM ELECTION DAY: </t>
    </r>
    <r>
      <rPr>
        <sz val="12"/>
        <rFont val="Calibri"/>
        <family val="2"/>
        <scheme val="minor"/>
      </rPr>
      <t xml:space="preserve">Jurisdiction with April Uniform Election Day Special Election.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</si>
  <si>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OSS: </t>
    </r>
    <r>
      <rPr>
        <sz val="12"/>
        <rFont val="Calibri"/>
        <family val="2"/>
        <scheme val="minor"/>
      </rPr>
      <t>Last day for counties to enter March Town roster voting history (including "received too late" Absentee Ballot &amp; Mail Ballot ballots) &amp; EDRs into SVRS. EDR data entry can be extended if county notifies OSS before deadline. Upon receipt of extension request, the OSS must extend deadline by an additional 28 days - within 42 days of election.</t>
    </r>
    <r>
      <rPr>
        <i/>
        <sz val="12"/>
        <rFont val="Calibri"/>
        <family val="2"/>
        <scheme val="minor"/>
      </rPr>
      <t xml:space="preserve"> M.S. 201.121, subd. 1(a); 201.171</t>
    </r>
  </si>
  <si>
    <r>
      <rPr>
        <b/>
        <sz val="12"/>
        <rFont val="Calibri"/>
        <family val="2"/>
        <scheme val="minor"/>
      </rPr>
      <t xml:space="preserve">County: </t>
    </r>
    <r>
      <rPr>
        <sz val="12"/>
        <rFont val="Calibri"/>
        <family val="2"/>
        <scheme val="minor"/>
      </rPr>
      <t xml:space="preserve">Last day for counties to enter March Town roster voting history (including "received too late" Absentee Ballot &amp; Mail Ballot ballots) &amp; EDRs into SVRS. EDR data entry can be extended if county notifies OSS before deadline. Upon receipt of extension request, the OSS must extend deadline by an additional 28 days - within 42 days of election. </t>
    </r>
    <r>
      <rPr>
        <i/>
        <sz val="12"/>
        <rFont val="Calibri"/>
        <family val="2"/>
        <scheme val="minor"/>
      </rPr>
      <t>M.S. 201.121, subd. 1(a); 201.171</t>
    </r>
  </si>
  <si>
    <r>
      <rPr>
        <b/>
        <sz val="12"/>
        <rFont val="Calibri"/>
        <family val="2"/>
        <scheme val="minor"/>
      </rPr>
      <t>Town with March Elections:</t>
    </r>
    <r>
      <rPr>
        <sz val="12"/>
        <rFont val="Calibri"/>
        <family val="2"/>
        <scheme val="minor"/>
      </rPr>
      <t xml:space="preserve"> Last day for counties to enter March Town roster voting history (including "received too late" Absentee Ballot &amp; Mail Ballot ballots) &amp; EDRs into SVRS. EDR data entry can be extended if county notifies OSS before deadline. Upon receipt of extension request, the OSS must extend deadline by an additional 28 days - within 42 days of election. </t>
    </r>
    <r>
      <rPr>
        <i/>
        <sz val="12"/>
        <rFont val="Calibri"/>
        <family val="2"/>
        <scheme val="minor"/>
      </rPr>
      <t>M.S. 201.121, subd. 1(a); 201.171</t>
    </r>
  </si>
  <si>
    <r>
      <rPr>
        <b/>
        <sz val="12"/>
        <rFont val="Calibri"/>
        <family val="2"/>
        <scheme val="minor"/>
      </rPr>
      <t xml:space="preserve">OSS: </t>
    </r>
    <r>
      <rPr>
        <sz val="12"/>
        <rFont val="Calibri"/>
        <family val="2"/>
        <scheme val="minor"/>
      </rPr>
      <t xml:space="preserve">Time period to send notice of Absentee Ballot rejection if the voter has not otherwise voted in the 2018 March Town elections - 6-10 weeks after election. </t>
    </r>
    <r>
      <rPr>
        <i/>
        <sz val="12"/>
        <rFont val="Calibri"/>
        <family val="2"/>
        <scheme val="minor"/>
      </rPr>
      <t>M.S. 203B.121, subd. 2(d)</t>
    </r>
  </si>
  <si>
    <r>
      <rPr>
        <b/>
        <sz val="12"/>
        <rFont val="Calibri"/>
        <family val="2"/>
        <scheme val="minor"/>
      </rPr>
      <t xml:space="preserve">County: </t>
    </r>
    <r>
      <rPr>
        <sz val="12"/>
        <rFont val="Calibri"/>
        <family val="2"/>
        <scheme val="minor"/>
      </rPr>
      <t xml:space="preserve">Time period to send notice of Absentee Ballot rejection if the voter has not otherwise voted in the 2018 March Town elections - 6-10 weeks after election. </t>
    </r>
    <r>
      <rPr>
        <i/>
        <sz val="12"/>
        <rFont val="Calibri"/>
        <family val="2"/>
        <scheme val="minor"/>
      </rPr>
      <t>M.S. 203B.121, subd. 2(d)</t>
    </r>
  </si>
  <si>
    <r>
      <rPr>
        <b/>
        <sz val="12"/>
        <rFont val="Calibri"/>
        <family val="2"/>
        <scheme val="minor"/>
      </rPr>
      <t xml:space="preserve">Town with March Elections: </t>
    </r>
    <r>
      <rPr>
        <sz val="12"/>
        <rFont val="Calibri"/>
        <family val="2"/>
        <scheme val="minor"/>
      </rPr>
      <t xml:space="preserve">Time period to send notice of Absentee Ballot rejection if the voter has not otherwise voted in the 2018 March Town elections - 6-10 weeks after election. </t>
    </r>
    <r>
      <rPr>
        <i/>
        <sz val="12"/>
        <rFont val="Calibri"/>
        <family val="2"/>
        <scheme val="minor"/>
      </rPr>
      <t>M.S. 203B.121, subd. 2(d)</t>
    </r>
  </si>
  <si>
    <r>
      <rPr>
        <b/>
        <sz val="12"/>
        <rFont val="Calibri"/>
        <family val="2"/>
        <scheme val="minor"/>
      </rPr>
      <t xml:space="preserve">MAY UNIFORM ELECTION DAY: </t>
    </r>
    <r>
      <rPr>
        <sz val="12"/>
        <rFont val="Calibri"/>
        <family val="2"/>
        <scheme val="minor"/>
      </rPr>
      <t xml:space="preserve">Jurisdiction with May Uniform Election Day Special Election: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</si>
  <si>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MAY UNIFORM ELECTION DAY:</t>
    </r>
    <r>
      <rPr>
        <sz val="12"/>
        <rFont val="Calibri"/>
        <family val="2"/>
        <scheme val="minor"/>
      </rPr>
      <t xml:space="preserve"> Jurisdiction with May Uniform Election Day Special Election.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</si>
  <si>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City without a Primary: </t>
    </r>
    <r>
      <rPr>
        <sz val="12"/>
        <rFont val="Calibri"/>
        <family val="2"/>
        <scheme val="minor"/>
      </rPr>
      <t xml:space="preserve">Last day for county auditor to designate location for State Primary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</si>
  <si>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OSS:</t>
    </r>
    <r>
      <rPr>
        <sz val="12"/>
        <rFont val="Calibri"/>
        <family val="2"/>
        <scheme val="minor"/>
      </rPr>
      <t xml:space="preserve"> Last day to send a State Election Cycle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</si>
  <si>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Political Parties:</t>
    </r>
    <r>
      <rPr>
        <sz val="12"/>
        <rFont val="Calibri"/>
        <family val="2"/>
        <scheme val="minor"/>
      </rPr>
      <t xml:space="preserve"> Last day to send a State Election Cycle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</si>
  <si>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County: </t>
    </r>
    <r>
      <rPr>
        <sz val="12"/>
        <rFont val="Calibri"/>
        <family val="2"/>
        <scheme val="minor"/>
      </rPr>
      <t xml:space="preserve">Last day to send a State Election Cycle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</si>
  <si>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City with a Primary: </t>
    </r>
    <r>
      <rPr>
        <sz val="12"/>
        <rFont val="Calibri"/>
        <family val="2"/>
        <scheme val="minor"/>
      </rPr>
      <t xml:space="preserve">Last day to send a State Election Cycle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</si>
  <si>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City without a Primary: </t>
    </r>
    <r>
      <rPr>
        <sz val="12"/>
        <rFont val="Calibri"/>
        <family val="2"/>
        <scheme val="minor"/>
      </rPr>
      <t xml:space="preserve">Last day to send a State Election Cycle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</si>
  <si>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Town with March Elections: </t>
    </r>
    <r>
      <rPr>
        <sz val="12"/>
        <rFont val="Calibri"/>
        <family val="2"/>
        <scheme val="minor"/>
      </rPr>
      <t>Last day to send a State Election Cycle Absentee Ballot application to each person on the list of eligible voters who have applied to automatically receive an Absentee Ballot application – at least 60 days before the election.</t>
    </r>
    <r>
      <rPr>
        <i/>
        <sz val="12"/>
        <rFont val="Calibri"/>
        <family val="2"/>
        <scheme val="minor"/>
      </rPr>
      <t xml:space="preserve"> M.S. 203B.04, subd. 5; 203B.06, subd. 1; M.R. 8210.0200, subp. 4</t>
    </r>
  </si>
  <si>
    <r>
      <rPr>
        <b/>
        <sz val="12"/>
        <rFont val="Calibri"/>
        <family val="2"/>
        <scheme val="minor"/>
      </rPr>
      <t>Town with November Elections:</t>
    </r>
    <r>
      <rPr>
        <sz val="12"/>
        <rFont val="Calibri"/>
        <family val="2"/>
        <scheme val="minor"/>
      </rPr>
      <t xml:space="preserve"> Last day to send a State Election Cycle Absentee Ballot application to each person on the list of eligible voters who have applied to automatically receive an Absentee Ballot application – at least 60 days before the election.</t>
    </r>
    <r>
      <rPr>
        <i/>
        <sz val="12"/>
        <rFont val="Calibri"/>
        <family val="2"/>
        <scheme val="minor"/>
      </rPr>
      <t xml:space="preserve"> M.S. 203B.04, subd. 5; 203B.06, subd. 1; M.R. 8210.0200, subp. 4</t>
    </r>
  </si>
  <si>
    <r>
      <rPr>
        <b/>
        <sz val="12"/>
        <rFont val="Calibri"/>
        <family val="2"/>
        <scheme val="minor"/>
      </rPr>
      <t>School District with a Primary:</t>
    </r>
    <r>
      <rPr>
        <sz val="12"/>
        <rFont val="Calibri"/>
        <family val="2"/>
        <scheme val="minor"/>
      </rPr>
      <t xml:space="preserve"> Last day to send a State Election Cycle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</si>
  <si>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School District without a Primary: </t>
    </r>
    <r>
      <rPr>
        <sz val="12"/>
        <rFont val="Calibri"/>
        <family val="2"/>
        <scheme val="minor"/>
      </rPr>
      <t xml:space="preserve">Last day to send a State Election Cycle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</si>
  <si>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OSS: </t>
    </r>
    <r>
      <rPr>
        <sz val="12"/>
        <rFont val="Calibri"/>
        <family val="2"/>
        <scheme val="minor"/>
      </rPr>
      <t xml:space="preserve">All UOCAVA ballots, with applications on file, MUST be sent by this date. Counties are required to certify to OSS that all ballots have been sent. Double check SVRS online queues for FPCA &amp; Absentee Ballot application processing. Review Absentee Ballot reports to make certain all applicants have been processed &amp; all initialized UOCAVA ballots that have been sent are in "sent" status in SVRS - at least 46 days before the election. </t>
    </r>
    <r>
      <rPr>
        <i/>
        <sz val="12"/>
        <rFont val="Calibri"/>
        <family val="2"/>
        <scheme val="minor"/>
      </rPr>
      <t>M.S. 203B.22</t>
    </r>
  </si>
  <si>
    <r>
      <rPr>
        <b/>
        <sz val="12"/>
        <rFont val="Calibri"/>
        <family val="2"/>
        <scheme val="minor"/>
      </rPr>
      <t xml:space="preserve">County: </t>
    </r>
    <r>
      <rPr>
        <sz val="12"/>
        <rFont val="Calibri"/>
        <family val="2"/>
        <scheme val="minor"/>
      </rPr>
      <t xml:space="preserve">All UOCAVA ballots, with applications on file, MUST be sent by this date. Counties are required to certify to OSS that all ballots have been sent. Double check SVRS online queues for FPCA &amp; Absentee Ballot application processing. Review Absentee Ballot reports to make certain all applicants have been processed &amp; all initialized UOCAVA ballots that have been sent are in "sent" status in SVRS - at least 46 days before the election. </t>
    </r>
    <r>
      <rPr>
        <i/>
        <sz val="12"/>
        <rFont val="Calibri"/>
        <family val="2"/>
        <scheme val="minor"/>
      </rPr>
      <t>M.S. 203B.22</t>
    </r>
  </si>
  <si>
    <r>
      <rPr>
        <b/>
        <sz val="12"/>
        <rFont val="Calibri"/>
        <family val="2"/>
        <scheme val="minor"/>
      </rPr>
      <t xml:space="preserve">STATE PRIMARY DAY: OSS: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</si>
  <si>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 xml:space="preserve">STATE PRIMARY DAY: County: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</si>
  <si>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STATE PRIMARY DAY: City with a Primary:</t>
    </r>
    <r>
      <rPr>
        <sz val="12"/>
        <rFont val="Calibri"/>
        <family val="2"/>
        <scheme val="minor"/>
      </rPr>
      <t xml:space="preserve">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</si>
  <si>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 xml:space="preserve">STATE PRIMARY DAY: City without a Primary: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r>
      <rPr>
        <i/>
        <sz val="12"/>
        <rFont val="Calibri"/>
        <family val="2"/>
        <scheme val="minor"/>
      </rPr>
      <t xml:space="preserve"> M.S. 203B.11, subd. 4 </t>
    </r>
  </si>
  <si>
    <r>
      <rPr>
        <b/>
        <sz val="12"/>
        <rFont val="Calibri"/>
        <family val="2"/>
        <scheme val="minor"/>
      </rPr>
      <t xml:space="preserve">STATE PRIMARY DAY: Town with March Elections: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</si>
  <si>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 xml:space="preserve">STATE PRIMARY DAY: Town with November Elections: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</si>
  <si>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STATE PRIMARY DAY: School District with a Primary:</t>
    </r>
    <r>
      <rPr>
        <sz val="12"/>
        <rFont val="Calibri"/>
        <family val="2"/>
        <scheme val="minor"/>
      </rPr>
      <t xml:space="preserve">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</si>
  <si>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 xml:space="preserve">STATE PRIMARY DAY: School District without a Primary: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</si>
  <si>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 xml:space="preserve">STATE PRIMARY DAY: OSS: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</si>
  <si>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STATE PRIMARY DAY: County: </t>
    </r>
    <r>
      <rPr>
        <sz val="12"/>
        <rFont val="Calibri"/>
        <family val="2"/>
        <scheme val="minor"/>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t>
    </r>
    <r>
      <rPr>
        <i/>
        <sz val="12"/>
        <rFont val="Calibri"/>
        <family val="2"/>
        <scheme val="minor"/>
      </rPr>
      <t xml:space="preserve"> M.S. 203B.08, subds. 1 &amp; 3; 203B.11, subd. 4</t>
    </r>
  </si>
  <si>
    <r>
      <rPr>
        <b/>
        <sz val="12"/>
        <rFont val="Calibri"/>
        <family val="2"/>
        <scheme val="minor"/>
      </rPr>
      <t>STATE PRIMARY DAY: City with a Primary:</t>
    </r>
    <r>
      <rPr>
        <sz val="12"/>
        <rFont val="Calibri"/>
        <family val="2"/>
        <scheme val="minor"/>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t>
    </r>
    <r>
      <rPr>
        <i/>
        <sz val="12"/>
        <rFont val="Calibri"/>
        <family val="2"/>
        <scheme val="minor"/>
      </rPr>
      <t xml:space="preserve"> M.S. 203B.08, subds. 1 &amp; 3; 203B.11, subd. 4</t>
    </r>
  </si>
  <si>
    <r>
      <rPr>
        <b/>
        <sz val="12"/>
        <rFont val="Calibri"/>
        <family val="2"/>
        <scheme val="minor"/>
      </rPr>
      <t xml:space="preserve">STATE PRIMARY DAY: City without a Primary: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</si>
  <si>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STATE PRIMARY DAY: Town with March Elections: </t>
    </r>
    <r>
      <rPr>
        <sz val="12"/>
        <rFont val="Calibri"/>
        <family val="2"/>
        <scheme val="minor"/>
      </rPr>
      <t>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t>
    </r>
    <r>
      <rPr>
        <i/>
        <sz val="12"/>
        <rFont val="Calibri"/>
        <family val="2"/>
        <scheme val="minor"/>
      </rPr>
      <t xml:space="preserve"> M.S. 203B.08, subds. 1 &amp; 3; 203B.11, subd. 4</t>
    </r>
  </si>
  <si>
    <r>
      <rPr>
        <b/>
        <sz val="12"/>
        <rFont val="Calibri"/>
        <family val="2"/>
        <scheme val="minor"/>
      </rPr>
      <t xml:space="preserve">STATE PRIMARY DAY: Town with November Elections: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</si>
  <si>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STATE PRIMARY DAY: School District with a Primary:</t>
    </r>
    <r>
      <rPr>
        <sz val="12"/>
        <rFont val="Calibri"/>
        <family val="2"/>
        <scheme val="minor"/>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</si>
  <si>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STATE PRIMARY DAY: School District without a Primary: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</si>
  <si>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OSS:</t>
    </r>
    <r>
      <rPr>
        <sz val="12"/>
        <rFont val="Calibri"/>
        <family val="2"/>
        <scheme val="minor"/>
      </rPr>
      <t xml:space="preserve"> All UOCAVA ballots, with applications on file, MUST be sent by this date. Counties are required to certify to OSS that all ballots have been sent. Double check SVRS online queues for FPCA &amp; Absentee Ballot application processing. Review Absentee Ballot reports to make certain all applicants have been processed &amp; all initialized UOCAVA ballots that have been sent are in "sent" status in SVRS - at least 46 days before the election. </t>
    </r>
    <r>
      <rPr>
        <i/>
        <sz val="12"/>
        <rFont val="Calibri"/>
        <family val="2"/>
        <scheme val="minor"/>
      </rPr>
      <t>M.S. 203B.22</t>
    </r>
  </si>
  <si>
    <r>
      <rPr>
        <b/>
        <sz val="12"/>
        <rFont val="Calibri"/>
        <family val="2"/>
        <scheme val="minor"/>
      </rPr>
      <t>County:</t>
    </r>
    <r>
      <rPr>
        <sz val="12"/>
        <rFont val="Calibri"/>
        <family val="2"/>
        <scheme val="minor"/>
      </rPr>
      <t xml:space="preserve"> All UOCAVA ballots, with applications on file, MUST be sent by this date. Counties are required to certify to OSS that all ballots have been sent. Double check SVRS online queues for FPCA &amp; Absentee Ballot application processing. Review Absentee Ballot reports to make certain all applicants have been processed &amp; all initialized UOCAVA ballots that have been sent are in "sent" status in SVRS - at least 46 days before the election. </t>
    </r>
    <r>
      <rPr>
        <i/>
        <sz val="12"/>
        <rFont val="Calibri"/>
        <family val="2"/>
        <scheme val="minor"/>
      </rPr>
      <t>M.S. 203B.22</t>
    </r>
  </si>
  <si>
    <r>
      <rPr>
        <b/>
        <sz val="12"/>
        <rFont val="Calibri"/>
        <family val="2"/>
        <scheme val="minor"/>
      </rPr>
      <t>STATE GENERAL DAY: OSS:</t>
    </r>
    <r>
      <rPr>
        <sz val="12"/>
        <rFont val="Calibri"/>
        <family val="2"/>
        <scheme val="minor"/>
      </rPr>
      <t xml:space="preserve">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</si>
  <si>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STATE GENERAL DAY: County:</t>
    </r>
    <r>
      <rPr>
        <sz val="12"/>
        <rFont val="Calibri"/>
        <family val="2"/>
        <scheme val="minor"/>
      </rPr>
      <t xml:space="preserve">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</si>
  <si>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 xml:space="preserve">STATE GENERAL DAY: SWCD: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r>
      <rPr>
        <i/>
        <sz val="12"/>
        <rFont val="Calibri"/>
        <family val="2"/>
        <scheme val="minor"/>
      </rPr>
      <t xml:space="preserve"> M.S. 203B.11, subd. 4 </t>
    </r>
  </si>
  <si>
    <r>
      <rPr>
        <b/>
        <sz val="12"/>
        <rFont val="Calibri"/>
        <family val="2"/>
        <scheme val="minor"/>
      </rPr>
      <t xml:space="preserve">STATE GENERAL DAY: City with a Primary: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r>
      <rPr>
        <i/>
        <sz val="12"/>
        <rFont val="Calibri"/>
        <family val="2"/>
        <scheme val="minor"/>
      </rPr>
      <t xml:space="preserve"> M.S. 203B.11, subd. 4 </t>
    </r>
  </si>
  <si>
    <r>
      <rPr>
        <b/>
        <sz val="12"/>
        <rFont val="Calibri"/>
        <family val="2"/>
        <scheme val="minor"/>
      </rPr>
      <t>STATE GENERAL DAY: City without a Primary:</t>
    </r>
    <r>
      <rPr>
        <sz val="12"/>
        <rFont val="Calibri"/>
        <family val="2"/>
        <scheme val="minor"/>
      </rPr>
      <t xml:space="preserve">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</si>
  <si>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 xml:space="preserve">STATE GENERAL DAY: Town with March Elections: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t>
    </r>
    <r>
      <rPr>
        <i/>
        <sz val="12"/>
        <rFont val="Calibri"/>
        <family val="2"/>
        <scheme val="minor"/>
      </rPr>
      <t xml:space="preserve"> M.S. 203B.11, subd. 4 </t>
    </r>
  </si>
  <si>
    <r>
      <rPr>
        <b/>
        <sz val="12"/>
        <rFont val="Calibri"/>
        <family val="2"/>
        <scheme val="minor"/>
      </rPr>
      <t xml:space="preserve">STATE GENERAL DAY: Town with November Elections: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</si>
  <si>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STATE GENERAL DAY: Hospital District:</t>
    </r>
    <r>
      <rPr>
        <sz val="12"/>
        <rFont val="Calibri"/>
        <family val="2"/>
        <scheme val="minor"/>
      </rPr>
      <t xml:space="preserve">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</si>
  <si>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 xml:space="preserve">STATE GENERAL DAY: School District with a Primary: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</si>
  <si>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STATE GENERAL DAY: School District without a Primary:</t>
    </r>
    <r>
      <rPr>
        <sz val="12"/>
        <rFont val="Calibri"/>
        <family val="2"/>
        <scheme val="minor"/>
      </rPr>
      <t xml:space="preserve">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M.S. 203B.11, subd. 4 </t>
    </r>
  </si>
  <si>
    <r>
      <rPr>
        <b/>
        <sz val="12"/>
        <rFont val="Calibri"/>
        <family val="2"/>
        <scheme val="minor"/>
      </rPr>
      <t xml:space="preserve">STATE GENERAL DAY: OSS: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</si>
  <si>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STATE GENERAL DAY: County: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</si>
  <si>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STATE GENERAL DAY: SWCD: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</si>
  <si>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STATE GENERAL DAY: City with a Primary: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</si>
  <si>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STATE GENERAL DAY: City without a Primary: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</si>
  <si>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STATE GENERAL DAY: Town with March Elections:</t>
    </r>
    <r>
      <rPr>
        <sz val="12"/>
        <rFont val="Calibri"/>
        <family val="2"/>
        <scheme val="minor"/>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</si>
  <si>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STATE GENERAL DAY: Town with November Elections: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</si>
  <si>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STATE GENERAL DAY: Hospital District: </t>
    </r>
    <r>
      <rPr>
        <sz val="12"/>
        <rFont val="Calibri"/>
        <family val="2"/>
        <scheme val="minor"/>
      </rPr>
      <t xml:space="preserve">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</si>
  <si>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STATE GENERAL DAY: School District with a Primary:</t>
    </r>
    <r>
      <rPr>
        <sz val="12"/>
        <rFont val="Calibri"/>
        <family val="2"/>
        <scheme val="minor"/>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</si>
  <si>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STATE GENERAL DAY: School District without a Primary:</t>
    </r>
    <r>
      <rPr>
        <sz val="12"/>
        <rFont val="Calibri"/>
        <family val="2"/>
        <scheme val="minor"/>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</si>
  <si>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OSS:</t>
    </r>
    <r>
      <rPr>
        <sz val="12"/>
        <rFont val="Calibri"/>
        <family val="2"/>
        <scheme val="minor"/>
      </rPr>
      <t xml:space="preserve"> Last day to designate location for March Town elections Absentee Ballot voting. Towns required to have assist voting device at the election day poll location must also have an assist voting device available during their Absentee Ballot voting period at the Absentee Ballot voting location - 14 weeks before election.  </t>
    </r>
    <r>
      <rPr>
        <i/>
        <sz val="12"/>
        <rFont val="Calibri"/>
        <family val="2"/>
        <scheme val="minor"/>
      </rPr>
      <t>M.S. 203B.081, subd. 2</t>
    </r>
  </si>
  <si>
    <r>
      <rPr>
        <b/>
        <sz val="12"/>
        <rFont val="Calibri"/>
        <family val="2"/>
        <scheme val="minor"/>
      </rPr>
      <t>County:</t>
    </r>
    <r>
      <rPr>
        <sz val="12"/>
        <rFont val="Calibri"/>
        <family val="2"/>
        <scheme val="minor"/>
      </rPr>
      <t xml:space="preserve"> Last day to designate location for March Town elections Absentee Ballot voting. Towns required to have assist voting device at the election day poll location must also have an assist voting device available during their Absentee Ballot voting period at the Absentee Ballot voting location - 14 weeks before election.  </t>
    </r>
    <r>
      <rPr>
        <i/>
        <sz val="12"/>
        <rFont val="Calibri"/>
        <family val="2"/>
        <scheme val="minor"/>
      </rPr>
      <t>M.S. 203B.081, subd. 2</t>
    </r>
  </si>
  <si>
    <r>
      <rPr>
        <b/>
        <sz val="12"/>
        <rFont val="Calibri"/>
        <family val="2"/>
        <scheme val="minor"/>
      </rPr>
      <t>Town with March Elections:</t>
    </r>
    <r>
      <rPr>
        <sz val="12"/>
        <rFont val="Calibri"/>
        <family val="2"/>
        <scheme val="minor"/>
      </rPr>
      <t xml:space="preserve"> Last day to designate location for March Town elections Absentee Ballot voting. Towns required to have assist voting device at the election day poll location must also have an assist voting device available during their Absentee Ballot voting period at the Absentee Ballot voting location - 14 weeks before election.  </t>
    </r>
    <r>
      <rPr>
        <i/>
        <sz val="12"/>
        <rFont val="Calibri"/>
        <family val="2"/>
        <scheme val="minor"/>
      </rPr>
      <t>M.S. 203B.081, subd. 2</t>
    </r>
  </si>
  <si>
    <r>
      <rPr>
        <b/>
        <sz val="12"/>
        <rFont val="Calibri"/>
        <family val="2"/>
        <scheme val="minor"/>
      </rPr>
      <t xml:space="preserve">OSS: </t>
    </r>
    <r>
      <rPr>
        <sz val="12"/>
        <rFont val="Calibri"/>
        <family val="2"/>
        <scheme val="minor"/>
      </rPr>
      <t>Because of the Annual List Maintenance (ALM), if a town has sent any Absentee Ballots for the March Town elections to registered voters before this date, they should contact the county elections office and verify that those names are not on the "inactivation" list. If so, the county will need to re-activate the voter's record because they have applied for an Absentee Ballot (completed an election activity that includes signing a certification statement) before the ALM process and, therefore, their record should remain active.</t>
    </r>
    <r>
      <rPr>
        <i/>
        <sz val="12"/>
        <rFont val="Calibri"/>
        <family val="2"/>
        <scheme val="minor"/>
      </rPr>
      <t xml:space="preserve"> M.S. 201.171</t>
    </r>
  </si>
  <si>
    <r>
      <rPr>
        <b/>
        <sz val="12"/>
        <rFont val="Calibri"/>
        <family val="2"/>
        <scheme val="minor"/>
      </rPr>
      <t>County:</t>
    </r>
    <r>
      <rPr>
        <sz val="12"/>
        <rFont val="Calibri"/>
        <family val="2"/>
        <scheme val="minor"/>
      </rPr>
      <t xml:space="preserve"> Because of the Annual List Maintenance (ALM), if a town has sent any Absentee Ballots for the March Town elections to registered voters before this date, they should contact the county elections office and verify that those names are not on the "inactivation" list. If so, the county will need to re-activate the voter's record because they have applied for an Absentee Ballot (completed an election activity that includes signing a certification statement) before the ALM process and, therefore, their record should remain active. </t>
    </r>
    <r>
      <rPr>
        <i/>
        <sz val="12"/>
        <rFont val="Calibri"/>
        <family val="2"/>
        <scheme val="minor"/>
      </rPr>
      <t>M.S. 201.171</t>
    </r>
  </si>
  <si>
    <r>
      <rPr>
        <b/>
        <sz val="12"/>
        <rFont val="Calibri"/>
        <family val="2"/>
        <scheme val="minor"/>
      </rPr>
      <t xml:space="preserve">Town with March Elections: </t>
    </r>
    <r>
      <rPr>
        <sz val="12"/>
        <rFont val="Calibri"/>
        <family val="2"/>
        <scheme val="minor"/>
      </rPr>
      <t xml:space="preserve">Because of the Annual List Maintenance (ALM), if a town has sent any Absentee Ballots for the March Town elections to registered voters before this date, they should contact the county elections office and verify that those names are not on the "inactivation" list. If so, the county will need to re-activate the voter's record because they have applied for an Absentee Ballot (completed an election activity that includes signing a certification statement) before the ALM process and, therefore, their record should remain active. </t>
    </r>
    <r>
      <rPr>
        <i/>
        <sz val="12"/>
        <rFont val="Calibri"/>
        <family val="2"/>
        <scheme val="minor"/>
      </rPr>
      <t>M.S. 201.171</t>
    </r>
  </si>
  <si>
    <r>
      <rPr>
        <b/>
        <sz val="12"/>
        <rFont val="Calibri"/>
        <family val="2"/>
        <scheme val="minor"/>
      </rPr>
      <t xml:space="preserve">OSS: </t>
    </r>
    <r>
      <rPr>
        <sz val="12"/>
        <rFont val="Calibri"/>
        <family val="2"/>
        <scheme val="minor"/>
      </rPr>
      <t xml:space="preserve">OSS must send Example Ballots to township clerks in towns with March Town elections (usually sent in December) - 30 days before Absentee Ballot ballots must be made available. </t>
    </r>
    <r>
      <rPr>
        <i/>
        <sz val="12"/>
        <rFont val="Calibri"/>
        <family val="2"/>
        <scheme val="minor"/>
      </rPr>
      <t>M.S. 205.17, subd. 7</t>
    </r>
  </si>
  <si>
    <r>
      <rPr>
        <b/>
        <sz val="12"/>
        <rFont val="Calibri"/>
        <family val="2"/>
        <scheme val="minor"/>
      </rPr>
      <t xml:space="preserve">County: </t>
    </r>
    <r>
      <rPr>
        <sz val="12"/>
        <rFont val="Calibri"/>
        <family val="2"/>
        <scheme val="minor"/>
      </rPr>
      <t xml:space="preserve">OSS must send Example Ballots to township clerks in towns with March Town elections (usually sent in December) - 30 days before Absentee Ballot ballots must be made available. </t>
    </r>
    <r>
      <rPr>
        <i/>
        <sz val="12"/>
        <rFont val="Calibri"/>
        <family val="2"/>
        <scheme val="minor"/>
      </rPr>
      <t>M.S. 205.17, subd. 7</t>
    </r>
  </si>
  <si>
    <r>
      <rPr>
        <b/>
        <sz val="12"/>
        <rFont val="Calibri"/>
        <family val="2"/>
        <scheme val="minor"/>
      </rPr>
      <t xml:space="preserve">Town with March Elections: </t>
    </r>
    <r>
      <rPr>
        <sz val="12"/>
        <rFont val="Calibri"/>
        <family val="2"/>
        <scheme val="minor"/>
      </rPr>
      <t xml:space="preserve">OSS must send Example Ballots to township clerks in towns with March Town elections (usually sent in December) - 30 days before Absentee Ballot ballots must be made available. </t>
    </r>
    <r>
      <rPr>
        <i/>
        <sz val="12"/>
        <rFont val="Calibri"/>
        <family val="2"/>
        <scheme val="minor"/>
      </rPr>
      <t>M.S. 205.17, subd. 7</t>
    </r>
  </si>
  <si>
    <r>
      <rPr>
        <b/>
        <sz val="12"/>
        <rFont val="Calibri"/>
        <family val="2"/>
        <scheme val="minor"/>
      </rPr>
      <t xml:space="preserve">OSS: </t>
    </r>
    <r>
      <rPr>
        <sz val="12"/>
        <rFont val="Calibri"/>
        <family val="2"/>
        <scheme val="minor"/>
      </rPr>
      <t>Last day to send a March Town Absentee Ballot application to each person on the list of eligible voters who have applied to automatically receive an Absentee Ballot application – at least 60 days before the election.</t>
    </r>
    <r>
      <rPr>
        <i/>
        <sz val="12"/>
        <rFont val="Calibri"/>
        <family val="2"/>
        <scheme val="minor"/>
      </rPr>
      <t xml:space="preserve"> M.S. 203B.04, subd. 5; 203B.06, subd. 1; M.R. 8210.0200, subp. 4</t>
    </r>
  </si>
  <si>
    <r>
      <rPr>
        <b/>
        <sz val="12"/>
        <rFont val="Calibri"/>
        <family val="2"/>
        <scheme val="minor"/>
      </rPr>
      <t xml:space="preserve">Town with March Elections: </t>
    </r>
    <r>
      <rPr>
        <sz val="12"/>
        <rFont val="Calibri"/>
        <family val="2"/>
        <scheme val="minor"/>
      </rPr>
      <t xml:space="preserve">Last day to send a March Town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</si>
  <si>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Legislature:</t>
    </r>
    <r>
      <rPr>
        <sz val="12"/>
        <rFont val="Calibri"/>
        <family val="2"/>
        <scheme val="minor"/>
      </rPr>
      <t xml:space="preserve"> OSS provides to the chair and ranking minority members of the legislative committees with jurisdiction over elections a statistical report related to Absentee Ballot voting in the most recent State Elections Cycle - by January 15 of every odd-numbered year.</t>
    </r>
    <r>
      <rPr>
        <i/>
        <sz val="12"/>
        <rFont val="Calibri"/>
        <family val="2"/>
        <scheme val="minor"/>
      </rPr>
      <t xml:space="preserve"> M.S. 203B.28</t>
    </r>
  </si>
  <si>
    <r>
      <rPr>
        <b/>
        <sz val="12"/>
        <rFont val="Calibri"/>
        <family val="2"/>
        <scheme val="minor"/>
      </rPr>
      <t>OSS:</t>
    </r>
    <r>
      <rPr>
        <sz val="12"/>
        <rFont val="Calibri"/>
        <family val="2"/>
        <scheme val="minor"/>
      </rPr>
      <t xml:space="preserve"> Must appoint</t>
    </r>
    <r>
      <rPr>
        <i/>
        <u/>
        <sz val="12"/>
        <rFont val="Calibri"/>
        <family val="2"/>
        <scheme val="minor"/>
      </rPr>
      <t xml:space="preserve"> March Town</t>
    </r>
    <r>
      <rPr>
        <sz val="12"/>
        <rFont val="Calibri"/>
        <family val="2"/>
        <scheme val="minor"/>
      </rPr>
      <t xml:space="preserve"> election </t>
    </r>
    <r>
      <rPr>
        <i/>
        <sz val="12"/>
        <rFont val="Calibri"/>
        <family val="2"/>
        <scheme val="minor"/>
      </rPr>
      <t>mail and UOCAVA (county appoints)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t>
    </r>
    <r>
      <rPr>
        <i/>
        <sz val="12"/>
        <rFont val="Calibri"/>
        <family val="2"/>
        <scheme val="minor"/>
      </rPr>
      <t>mail and UOCAVA</t>
    </r>
    <r>
      <rPr>
        <sz val="12"/>
        <rFont val="Calibri"/>
        <family val="2"/>
        <scheme val="minor"/>
      </rPr>
      <t xml:space="preserve"> ballots are returned. M.S. 203B.23, subd. 1; 204B.45, subd. 2; 204B.46</t>
    </r>
  </si>
  <si>
    <r>
      <rPr>
        <b/>
        <sz val="12"/>
        <rFont val="Calibri"/>
        <family val="2"/>
        <scheme val="minor"/>
      </rPr>
      <t>County:</t>
    </r>
    <r>
      <rPr>
        <sz val="12"/>
        <rFont val="Calibri"/>
        <family val="2"/>
        <scheme val="minor"/>
      </rPr>
      <t xml:space="preserve"> Must appoint</t>
    </r>
    <r>
      <rPr>
        <i/>
        <u/>
        <sz val="12"/>
        <rFont val="Calibri"/>
        <family val="2"/>
        <scheme val="minor"/>
      </rPr>
      <t xml:space="preserve"> March Town</t>
    </r>
    <r>
      <rPr>
        <sz val="12"/>
        <rFont val="Calibri"/>
        <family val="2"/>
        <scheme val="minor"/>
      </rPr>
      <t xml:space="preserve"> election </t>
    </r>
    <r>
      <rPr>
        <i/>
        <sz val="12"/>
        <rFont val="Calibri"/>
        <family val="2"/>
        <scheme val="minor"/>
      </rPr>
      <t>mail and UOCAVA (county appoints)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t>
    </r>
    <r>
      <rPr>
        <i/>
        <sz val="12"/>
        <rFont val="Calibri"/>
        <family val="2"/>
        <scheme val="minor"/>
      </rPr>
      <t>mail and UOCAVA</t>
    </r>
    <r>
      <rPr>
        <sz val="12"/>
        <rFont val="Calibri"/>
        <family val="2"/>
        <scheme val="minor"/>
      </rPr>
      <t xml:space="preserve"> ballots are returned. M.S. 203B.23, subd. 1; 204B.45, subd. 2; 204B.46</t>
    </r>
  </si>
  <si>
    <r>
      <rPr>
        <b/>
        <sz val="12"/>
        <rFont val="Calibri"/>
        <family val="2"/>
        <scheme val="minor"/>
      </rPr>
      <t xml:space="preserve">Town with March Elections: </t>
    </r>
    <r>
      <rPr>
        <sz val="12"/>
        <rFont val="Calibri"/>
        <family val="2"/>
        <scheme val="minor"/>
      </rPr>
      <t>Must appoint</t>
    </r>
    <r>
      <rPr>
        <i/>
        <u/>
        <sz val="12"/>
        <rFont val="Calibri"/>
        <family val="2"/>
        <scheme val="minor"/>
      </rPr>
      <t xml:space="preserve"> March Town</t>
    </r>
    <r>
      <rPr>
        <sz val="12"/>
        <rFont val="Calibri"/>
        <family val="2"/>
        <scheme val="minor"/>
      </rPr>
      <t xml:space="preserve"> election </t>
    </r>
    <r>
      <rPr>
        <i/>
        <sz val="12"/>
        <rFont val="Calibri"/>
        <family val="2"/>
        <scheme val="minor"/>
      </rPr>
      <t>mail and UOCAVA (county appoints)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t>
    </r>
    <r>
      <rPr>
        <i/>
        <sz val="12"/>
        <rFont val="Calibri"/>
        <family val="2"/>
        <scheme val="minor"/>
      </rPr>
      <t>mail and UOCAVA</t>
    </r>
    <r>
      <rPr>
        <sz val="12"/>
        <rFont val="Calibri"/>
        <family val="2"/>
        <scheme val="minor"/>
      </rPr>
      <t xml:space="preserve"> ballots are returned. M.S. 203B.23, subd. 1; 204B.45, subd. 2; 204B.46</t>
    </r>
  </si>
  <si>
    <r>
      <rPr>
        <b/>
        <sz val="12"/>
        <rFont val="Calibri"/>
        <family val="2"/>
        <scheme val="minor"/>
      </rPr>
      <t xml:space="preserve">OSS: </t>
    </r>
    <r>
      <rPr>
        <sz val="12"/>
        <rFont val="Calibri"/>
        <family val="2"/>
        <scheme val="minor"/>
      </rPr>
      <t>Master list of registered voters available to Absentee Ballot administrators for March Town election Absentee Ballot voting. Absentee Ballot voting begins 30 days before March Town election, but, master list is due at 46 days - 46 days before each election.</t>
    </r>
    <r>
      <rPr>
        <i/>
        <sz val="12"/>
        <rFont val="Calibri"/>
        <family val="2"/>
        <scheme val="minor"/>
      </rPr>
      <t xml:space="preserve"> M.S. 201.091, subd. 2; 204B.35, subd. 4</t>
    </r>
  </si>
  <si>
    <r>
      <rPr>
        <b/>
        <sz val="12"/>
        <rFont val="Calibri"/>
        <family val="2"/>
        <scheme val="minor"/>
      </rPr>
      <t xml:space="preserve">County: </t>
    </r>
    <r>
      <rPr>
        <sz val="12"/>
        <rFont val="Calibri"/>
        <family val="2"/>
        <scheme val="minor"/>
      </rPr>
      <t xml:space="preserve">Master list of registered voters available to Absentee Ballot administrators for March Town election Absentee Ballot voting. Absentee Ballot voting begins 30 days before March Town election, but, master list is due at 46 days - 46 days before each election. </t>
    </r>
    <r>
      <rPr>
        <i/>
        <sz val="12"/>
        <rFont val="Calibri"/>
        <family val="2"/>
        <scheme val="minor"/>
      </rPr>
      <t>M.S. 201.091, subd. 2; 204B.35, subd. 4</t>
    </r>
  </si>
  <si>
    <r>
      <rPr>
        <b/>
        <sz val="12"/>
        <rFont val="Calibri"/>
        <family val="2"/>
        <scheme val="minor"/>
      </rPr>
      <t xml:space="preserve">Town with March Elections: </t>
    </r>
    <r>
      <rPr>
        <sz val="12"/>
        <rFont val="Calibri"/>
        <family val="2"/>
        <scheme val="minor"/>
      </rPr>
      <t xml:space="preserve">Master list of registered voters available to Absentee Ballot administrators for March Town election Absentee Ballot voting. Absentee Ballot voting begins 30 days before March Town election, but, master list is due at 46 days - 46 days before each election. </t>
    </r>
    <r>
      <rPr>
        <i/>
        <sz val="12"/>
        <rFont val="Calibri"/>
        <family val="2"/>
        <scheme val="minor"/>
      </rPr>
      <t>M.S. 201.091, subd. 2; 204B.35, subd. 4</t>
    </r>
  </si>
  <si>
    <r>
      <rPr>
        <b/>
        <sz val="12"/>
        <rFont val="Calibri"/>
        <family val="2"/>
        <scheme val="minor"/>
      </rPr>
      <t xml:space="preserve">OSS: </t>
    </r>
    <r>
      <rPr>
        <i/>
        <sz val="12"/>
        <rFont val="Calibri"/>
        <family val="2"/>
        <scheme val="minor"/>
      </rPr>
      <t>Counties</t>
    </r>
    <r>
      <rPr>
        <sz val="12"/>
        <rFont val="Calibri"/>
        <family val="2"/>
        <scheme val="minor"/>
      </rPr>
      <t xml:space="preserve"> transmit </t>
    </r>
    <r>
      <rPr>
        <i/>
        <u/>
        <sz val="12"/>
        <rFont val="Calibri"/>
        <family val="2"/>
        <scheme val="minor"/>
      </rPr>
      <t xml:space="preserve">March Town UOCAVA ballots for town residents with UOCAVA </t>
    </r>
    <r>
      <rPr>
        <sz val="12"/>
        <rFont val="Calibri"/>
        <family val="2"/>
        <scheme val="minor"/>
      </rPr>
      <t xml:space="preserve">applications on file for that calendar year. </t>
    </r>
    <r>
      <rPr>
        <u/>
        <sz val="12"/>
        <rFont val="Calibri"/>
        <family val="2"/>
        <scheme val="minor"/>
      </rPr>
      <t>Town clerk to provide ballots to auditor's office for transmission</t>
    </r>
    <r>
      <rPr>
        <sz val="12"/>
        <rFont val="Calibri"/>
        <family val="2"/>
        <scheme val="minor"/>
      </rPr>
      <t xml:space="preserve"> - at least 46 days before the election. </t>
    </r>
    <r>
      <rPr>
        <i/>
        <sz val="12"/>
        <rFont val="Calibri"/>
        <family val="2"/>
        <scheme val="minor"/>
      </rPr>
      <t>M.S. 203B.22</t>
    </r>
  </si>
  <si>
    <r>
      <rPr>
        <b/>
        <sz val="12"/>
        <rFont val="Calibri"/>
        <family val="2"/>
        <scheme val="minor"/>
      </rPr>
      <t xml:space="preserve">County: </t>
    </r>
    <r>
      <rPr>
        <i/>
        <sz val="12"/>
        <rFont val="Calibri"/>
        <family val="2"/>
        <scheme val="minor"/>
      </rPr>
      <t>Counties</t>
    </r>
    <r>
      <rPr>
        <sz val="12"/>
        <rFont val="Calibri"/>
        <family val="2"/>
        <scheme val="minor"/>
      </rPr>
      <t xml:space="preserve"> transmit </t>
    </r>
    <r>
      <rPr>
        <i/>
        <u/>
        <sz val="12"/>
        <rFont val="Calibri"/>
        <family val="2"/>
        <scheme val="minor"/>
      </rPr>
      <t>March Town UOCAVA ballots for town residents with UOCAVA</t>
    </r>
    <r>
      <rPr>
        <sz val="12"/>
        <rFont val="Calibri"/>
        <family val="2"/>
        <scheme val="minor"/>
      </rPr>
      <t xml:space="preserve"> applications on file for that calendar year. </t>
    </r>
    <r>
      <rPr>
        <u/>
        <sz val="12"/>
        <rFont val="Calibri"/>
        <family val="2"/>
        <scheme val="minor"/>
      </rPr>
      <t>Town clerk to provide ballots to auditor's office for transmission</t>
    </r>
    <r>
      <rPr>
        <sz val="12"/>
        <rFont val="Calibri"/>
        <family val="2"/>
        <scheme val="minor"/>
      </rPr>
      <t xml:space="preserve"> - at least 46 days before the election. </t>
    </r>
    <r>
      <rPr>
        <i/>
        <sz val="12"/>
        <rFont val="Calibri"/>
        <family val="2"/>
        <scheme val="minor"/>
      </rPr>
      <t>M.S. 203B.22</t>
    </r>
  </si>
  <si>
    <r>
      <rPr>
        <b/>
        <sz val="12"/>
        <rFont val="Calibri"/>
        <family val="2"/>
        <scheme val="minor"/>
      </rPr>
      <t>Town with March Elections:</t>
    </r>
    <r>
      <rPr>
        <sz val="12"/>
        <rFont val="Calibri"/>
        <family val="2"/>
        <scheme val="minor"/>
      </rPr>
      <t xml:space="preserve"> </t>
    </r>
    <r>
      <rPr>
        <i/>
        <sz val="12"/>
        <rFont val="Calibri"/>
        <family val="2"/>
        <scheme val="minor"/>
      </rPr>
      <t>Counties</t>
    </r>
    <r>
      <rPr>
        <sz val="12"/>
        <rFont val="Calibri"/>
        <family val="2"/>
        <scheme val="minor"/>
      </rPr>
      <t xml:space="preserve"> transmit </t>
    </r>
    <r>
      <rPr>
        <i/>
        <u/>
        <sz val="12"/>
        <rFont val="Calibri"/>
        <family val="2"/>
        <scheme val="minor"/>
      </rPr>
      <t>March Town UOCAVA ballots for town residents with UOCAVA</t>
    </r>
    <r>
      <rPr>
        <sz val="12"/>
        <rFont val="Calibri"/>
        <family val="2"/>
        <scheme val="minor"/>
      </rPr>
      <t xml:space="preserve"> applications on file for that calendar year. </t>
    </r>
    <r>
      <rPr>
        <u/>
        <sz val="12"/>
        <rFont val="Calibri"/>
        <family val="2"/>
        <scheme val="minor"/>
      </rPr>
      <t>Town clerk to provide ballots to auditor's office for transmission</t>
    </r>
    <r>
      <rPr>
        <sz val="12"/>
        <rFont val="Calibri"/>
        <family val="2"/>
        <scheme val="minor"/>
      </rPr>
      <t xml:space="preserve"> - at least 46 days before the election. </t>
    </r>
    <r>
      <rPr>
        <i/>
        <sz val="12"/>
        <rFont val="Calibri"/>
        <family val="2"/>
        <scheme val="minor"/>
      </rPr>
      <t>M.S. 203B.22</t>
    </r>
  </si>
  <si>
    <r>
      <rPr>
        <b/>
        <sz val="12"/>
        <rFont val="Calibri"/>
        <family val="2"/>
        <scheme val="minor"/>
      </rPr>
      <t>County:</t>
    </r>
    <r>
      <rPr>
        <sz val="12"/>
        <rFont val="Calibri"/>
        <family val="2"/>
        <scheme val="minor"/>
      </rPr>
      <t xml:space="preserve"> An agent returning another's Absentee Ballot or Mail Ballot must show ID with name &amp; signature. March Town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</si>
  <si>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Town with March Elections:</t>
    </r>
    <r>
      <rPr>
        <sz val="12"/>
        <rFont val="Calibri"/>
        <family val="2"/>
        <scheme val="minor"/>
      </rPr>
      <t xml:space="preserve"> An agent returning another's Absentee Ballot or Mail Ballot must show ID with name &amp; signature. March Town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</si>
  <si>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OSS: </t>
    </r>
    <r>
      <rPr>
        <sz val="12"/>
        <rFont val="Calibri"/>
        <family val="2"/>
        <scheme val="minor"/>
      </rPr>
      <t xml:space="preserve">All </t>
    </r>
    <r>
      <rPr>
        <i/>
        <u/>
        <sz val="12"/>
        <rFont val="Calibri"/>
        <family val="2"/>
        <scheme val="minor"/>
      </rPr>
      <t>March Town</t>
    </r>
    <r>
      <rPr>
        <sz val="12"/>
        <rFont val="Calibri"/>
        <family val="2"/>
        <scheme val="minor"/>
      </rPr>
      <t xml:space="preserve"> administrators date, stamp or initial &amp; record returned voted ballot envelopes (if SVRS being used, mark as received in SVRS) &amp; place in secure location for ballot board review.</t>
    </r>
    <r>
      <rPr>
        <i/>
        <sz val="12"/>
        <rFont val="Calibri"/>
        <family val="2"/>
        <scheme val="minor"/>
      </rPr>
      <t xml:space="preserve"> M.S. 203B.08, subd. 3; M.R. 8210.2300; 8210.2400</t>
    </r>
  </si>
  <si>
    <r>
      <rPr>
        <b/>
        <sz val="12"/>
        <rFont val="Calibri"/>
        <family val="2"/>
        <scheme val="minor"/>
      </rPr>
      <t xml:space="preserve">County: </t>
    </r>
    <r>
      <rPr>
        <sz val="12"/>
        <rFont val="Calibri"/>
        <family val="2"/>
        <scheme val="minor"/>
      </rPr>
      <t xml:space="preserve">All </t>
    </r>
    <r>
      <rPr>
        <i/>
        <u/>
        <sz val="12"/>
        <rFont val="Calibri"/>
        <family val="2"/>
        <scheme val="minor"/>
      </rPr>
      <t>March Town</t>
    </r>
    <r>
      <rPr>
        <sz val="12"/>
        <rFont val="Calibri"/>
        <family val="2"/>
        <scheme val="minor"/>
      </rPr>
      <t xml:space="preserve"> administrators date, stamp or initial &amp; record returned voted ballot envelopes (if SVRS being used, mark as received in SVRS) &amp; place in secure location for ballot board review. M.S. 203B.08, subd. 3; M.R. 8210.2300; 8210.2400</t>
    </r>
  </si>
  <si>
    <r>
      <rPr>
        <b/>
        <sz val="12"/>
        <rFont val="Calibri"/>
        <family val="2"/>
        <scheme val="minor"/>
      </rPr>
      <t>Town with March Elections:</t>
    </r>
    <r>
      <rPr>
        <sz val="12"/>
        <rFont val="Calibri"/>
        <family val="2"/>
        <scheme val="minor"/>
      </rPr>
      <t xml:space="preserve"> All </t>
    </r>
    <r>
      <rPr>
        <i/>
        <u/>
        <sz val="12"/>
        <rFont val="Calibri"/>
        <family val="2"/>
        <scheme val="minor"/>
      </rPr>
      <t>March Town</t>
    </r>
    <r>
      <rPr>
        <sz val="12"/>
        <rFont val="Calibri"/>
        <family val="2"/>
        <scheme val="minor"/>
      </rPr>
      <t xml:space="preserve"> administrators date, stamp or initial &amp; record returned voted ballot envelopes (if SVRS being used, mark as received in SVRS) &amp; place in secure location for ballot board review. M.S. 203B.08, subd. 3; M.R. 8210.2300; 8210.2400</t>
    </r>
  </si>
  <si>
    <r>
      <rPr>
        <b/>
        <sz val="12"/>
        <rFont val="Calibri"/>
        <family val="2"/>
        <scheme val="minor"/>
      </rPr>
      <t xml:space="preserve">OSS: </t>
    </r>
    <r>
      <rPr>
        <sz val="12"/>
        <rFont val="Calibri"/>
        <family val="2"/>
        <scheme val="minor"/>
      </rPr>
      <t xml:space="preserve">"Usual"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 place paperwork, results, completed forms, etc. are easily accessible for this session. </t>
    </r>
    <r>
      <rPr>
        <i/>
        <sz val="12"/>
        <rFont val="Calibri"/>
        <family val="2"/>
        <scheme val="minor"/>
      </rPr>
      <t>M.S. 206.895</t>
    </r>
  </si>
  <si>
    <r>
      <rPr>
        <b/>
        <sz val="12"/>
        <rFont val="Calibri"/>
        <family val="2"/>
        <scheme val="minor"/>
      </rPr>
      <t xml:space="preserve">County: </t>
    </r>
    <r>
      <rPr>
        <sz val="12"/>
        <rFont val="Calibri"/>
        <family val="2"/>
        <scheme val="minor"/>
      </rPr>
      <t xml:space="preserve">"Usual"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 place paperwork, results, completed forms, etc. are easily accessible for this session. </t>
    </r>
    <r>
      <rPr>
        <i/>
        <sz val="12"/>
        <rFont val="Calibri"/>
        <family val="2"/>
        <scheme val="minor"/>
      </rPr>
      <t>M.S. 206.895</t>
    </r>
  </si>
  <si>
    <r>
      <rPr>
        <b/>
        <sz val="12"/>
        <rFont val="Calibri"/>
        <family val="2"/>
        <scheme val="minor"/>
      </rPr>
      <t>City with a Primary:</t>
    </r>
    <r>
      <rPr>
        <sz val="12"/>
        <rFont val="Calibri"/>
        <family val="2"/>
        <scheme val="minor"/>
      </rPr>
      <t xml:space="preserve"> "Usual"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 place paperwork, results, completed forms, etc. are easily accessible for this session. </t>
    </r>
    <r>
      <rPr>
        <i/>
        <sz val="12"/>
        <rFont val="Calibri"/>
        <family val="2"/>
        <scheme val="minor"/>
      </rPr>
      <t>M.S. 206.895</t>
    </r>
  </si>
  <si>
    <r>
      <rPr>
        <b/>
        <sz val="12"/>
        <rFont val="Calibri"/>
        <family val="2"/>
        <scheme val="minor"/>
      </rPr>
      <t xml:space="preserve">City without a Primary: </t>
    </r>
    <r>
      <rPr>
        <sz val="12"/>
        <rFont val="Calibri"/>
        <family val="2"/>
        <scheme val="minor"/>
      </rPr>
      <t xml:space="preserve">"Usual"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 place paperwork, results, completed forms, etc. are easily accessible for this session. </t>
    </r>
    <r>
      <rPr>
        <i/>
        <sz val="12"/>
        <rFont val="Calibri"/>
        <family val="2"/>
        <scheme val="minor"/>
      </rPr>
      <t>M.S. 206.895</t>
    </r>
  </si>
  <si>
    <r>
      <rPr>
        <b/>
        <sz val="12"/>
        <rFont val="Calibri"/>
        <family val="2"/>
        <scheme val="minor"/>
      </rPr>
      <t>Town with March Elections:</t>
    </r>
    <r>
      <rPr>
        <sz val="12"/>
        <rFont val="Calibri"/>
        <family val="2"/>
        <scheme val="minor"/>
      </rPr>
      <t xml:space="preserve"> "Usual"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 place paperwork, results, completed forms, etc. are easily accessible for this session. </t>
    </r>
    <r>
      <rPr>
        <i/>
        <sz val="12"/>
        <rFont val="Calibri"/>
        <family val="2"/>
        <scheme val="minor"/>
      </rPr>
      <t>M.S. 206.895</t>
    </r>
  </si>
  <si>
    <r>
      <rPr>
        <b/>
        <sz val="12"/>
        <rFont val="Calibri"/>
        <family val="2"/>
        <scheme val="minor"/>
      </rPr>
      <t xml:space="preserve">Town with November Elections: </t>
    </r>
    <r>
      <rPr>
        <sz val="12"/>
        <rFont val="Calibri"/>
        <family val="2"/>
        <scheme val="minor"/>
      </rPr>
      <t xml:space="preserve">"Usual" time period when OSS staff complete M.S. 206.895 required monitor and evaluation of election procedures in precincts that were subject of postelection audit. Precincts were chosen by lot at State Canvass meeting in November. Make sure all sealed ballots, Absentee Ballot materials, summary statements, poll place paperwork, results, completed forms, etc. are easily accessible for this session. </t>
    </r>
    <r>
      <rPr>
        <i/>
        <sz val="12"/>
        <rFont val="Calibri"/>
        <family val="2"/>
        <scheme val="minor"/>
      </rPr>
      <t>M.S. 206.895</t>
    </r>
  </si>
  <si>
    <r>
      <rPr>
        <b/>
        <sz val="12"/>
        <rFont val="Calibri"/>
        <family val="2"/>
        <scheme val="minor"/>
      </rPr>
      <t>FEBRUARY UNIFORM ELECTION DAY:</t>
    </r>
    <r>
      <rPr>
        <sz val="12"/>
        <rFont val="Calibri"/>
        <family val="2"/>
        <scheme val="minor"/>
      </rPr>
      <t xml:space="preserve"> Jurisdiction with February Uniform Election Day Special Election.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</si>
  <si>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 xml:space="preserve">FEBRUARY UNIFORM ELECTION DAY: </t>
    </r>
    <r>
      <rPr>
        <sz val="12"/>
        <rFont val="Calibri"/>
        <family val="2"/>
        <scheme val="minor"/>
      </rPr>
      <t xml:space="preserve">Jurisdiction with February Uniform Election Day Special Election: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</si>
  <si>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 xml:space="preserve">OSS: </t>
    </r>
    <r>
      <rPr>
        <sz val="12"/>
        <rFont val="Calibri"/>
        <family val="2"/>
        <scheme val="minor"/>
      </rPr>
      <t xml:space="preserve">Period of time during which Election Judges shall deliver March Town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</si>
  <si>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County: </t>
    </r>
    <r>
      <rPr>
        <sz val="12"/>
        <rFont val="Calibri"/>
        <family val="2"/>
        <scheme val="minor"/>
      </rPr>
      <t xml:space="preserve">After the close of business on the 7th day before the March Town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</si>
  <si>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Town with March Elections: </t>
    </r>
    <r>
      <rPr>
        <sz val="12"/>
        <rFont val="Calibri"/>
        <family val="2"/>
        <scheme val="minor"/>
      </rPr>
      <t xml:space="preserve">After the close of business on the 7th day before the March Town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</si>
  <si>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OSS: </t>
    </r>
    <r>
      <rPr>
        <sz val="12"/>
        <rFont val="Calibri"/>
        <family val="2"/>
        <scheme val="minor"/>
      </rPr>
      <t xml:space="preserve">Period of time when counties or municipalities can choose to make available a ballot counter &amp; ballot box for the use of March Town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</si>
  <si>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OSS: </t>
    </r>
    <r>
      <rPr>
        <sz val="12"/>
        <rFont val="Calibri"/>
        <family val="2"/>
        <scheme val="minor"/>
      </rPr>
      <t xml:space="preserve">Period of time for agent delivery of March Town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</si>
  <si>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County:</t>
    </r>
    <r>
      <rPr>
        <sz val="12"/>
        <rFont val="Calibri"/>
        <family val="2"/>
        <scheme val="minor"/>
      </rPr>
      <t xml:space="preserve"> Period of time for agent delivery of March Town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</si>
  <si>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 xml:space="preserve">Town with March Elections: </t>
    </r>
    <r>
      <rPr>
        <sz val="12"/>
        <rFont val="Calibri"/>
        <family val="2"/>
        <scheme val="minor"/>
      </rPr>
      <t xml:space="preserve">Period of time for agent delivery of March Town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</si>
  <si>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OSS:</t>
    </r>
    <r>
      <rPr>
        <sz val="12"/>
        <rFont val="Calibri"/>
        <family val="2"/>
        <scheme val="minor"/>
      </rPr>
      <t xml:space="preserve"> If an Absentee Ballot or Mail Ballot returned ballot envelope is rejected within 5 days of the March Town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</si>
  <si>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County: </t>
    </r>
    <r>
      <rPr>
        <sz val="12"/>
        <rFont val="Calibri"/>
        <family val="2"/>
        <scheme val="minor"/>
      </rPr>
      <t xml:space="preserve">If an Absentee Ballot or Mail Ballot returned ballot envelope is rejected within 5 days of the March Town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</si>
  <si>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Town with March Elections: </t>
    </r>
    <r>
      <rPr>
        <sz val="12"/>
        <rFont val="Calibri"/>
        <family val="2"/>
        <scheme val="minor"/>
      </rPr>
      <t xml:space="preserve">If an Absentee Ballot or Mail Ballot returned ballot envelope is rejected within 5 days of the March Town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</si>
  <si>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Town with March Elections:</t>
    </r>
    <r>
      <rPr>
        <sz val="12"/>
        <rFont val="Calibri"/>
        <family val="2"/>
        <scheme val="minor"/>
      </rPr>
      <t xml:space="preserve"> Town clerk’s office open at least 10:00 a.m. to Noon for March Town Absentee Ballot voting. If county administers Absentee Ballot voting, the county office must remain open at least 10:00 a.m. to 3:00 p.m. for acceptance of Absentee Ballot applications &amp; casting of Absentee Ballots – Saturday before election. </t>
    </r>
    <r>
      <rPr>
        <i/>
        <sz val="12"/>
        <rFont val="Calibri"/>
        <family val="2"/>
        <scheme val="minor"/>
      </rPr>
      <t>M.S. 203B.085</t>
    </r>
  </si>
  <si>
    <r>
      <rPr>
        <b/>
        <sz val="12"/>
        <rFont val="Calibri"/>
        <family val="2"/>
        <scheme val="minor"/>
      </rPr>
      <t xml:space="preserve">OSS: </t>
    </r>
    <r>
      <rPr>
        <sz val="12"/>
        <rFont val="Calibri"/>
        <family val="2"/>
        <scheme val="minor"/>
      </rPr>
      <t xml:space="preserve">Last day to apply for March Town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</si>
  <si>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Town with March Elections: </t>
    </r>
    <r>
      <rPr>
        <sz val="12"/>
        <rFont val="Calibri"/>
        <family val="2"/>
        <scheme val="minor"/>
      </rPr>
      <t xml:space="preserve">Last day to apply for March Town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</si>
  <si>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County: </t>
    </r>
    <r>
      <rPr>
        <sz val="12"/>
        <rFont val="Calibri"/>
        <family val="2"/>
        <scheme val="minor"/>
      </rPr>
      <t xml:space="preserve">March Town elections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</si>
  <si>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Town with March Elections: </t>
    </r>
    <r>
      <rPr>
        <sz val="12"/>
        <rFont val="Calibri"/>
        <family val="2"/>
        <scheme val="minor"/>
      </rPr>
      <t xml:space="preserve">March Town elections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</si>
  <si>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TOWNSHIP ELECTION DAY: OSS: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</si>
  <si>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TOWNSHIP ELECTION DAY: County:</t>
    </r>
    <r>
      <rPr>
        <sz val="12"/>
        <rFont val="Calibri"/>
        <family val="2"/>
        <scheme val="minor"/>
      </rPr>
      <t xml:space="preserve"> 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</si>
  <si>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 xml:space="preserve">TOWNSHIP ELECTION DAY: Town with March Elections: </t>
    </r>
    <r>
      <rPr>
        <sz val="12"/>
        <rFont val="Calibri"/>
        <family val="2"/>
        <scheme val="minor"/>
      </rPr>
      <t xml:space="preserve">Agent delivery of absentee ballots </t>
    </r>
    <r>
      <rPr>
        <u/>
        <sz val="12"/>
        <rFont val="Calibri"/>
        <family val="2"/>
        <scheme val="minor"/>
      </rPr>
      <t>to</t>
    </r>
    <r>
      <rPr>
        <sz val="12"/>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2:00 p.m. on Election Day.  </t>
    </r>
    <r>
      <rPr>
        <i/>
        <sz val="12"/>
        <rFont val="Calibri"/>
        <family val="2"/>
        <scheme val="minor"/>
      </rPr>
      <t xml:space="preserve">M.S. 203B.11, subd. 4 </t>
    </r>
  </si>
  <si>
    <r>
      <rPr>
        <b/>
        <sz val="12"/>
        <rFont val="Calibri"/>
        <family val="2"/>
        <scheme val="minor"/>
      </rPr>
      <t>TOWNSHIP ELECTION DAY: OSS:</t>
    </r>
    <r>
      <rPr>
        <sz val="12"/>
        <rFont val="Calibri"/>
        <family val="2"/>
        <scheme val="minor"/>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</si>
  <si>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r>
      <rPr>
        <b/>
        <sz val="12"/>
        <rFont val="Calibri"/>
        <family val="2"/>
        <scheme val="minor"/>
      </rPr>
      <t>TOWNSHIP ELECTION DAY: County:</t>
    </r>
    <r>
      <rPr>
        <sz val="12"/>
        <rFont val="Calibri"/>
        <family val="2"/>
        <scheme val="minor"/>
      </rPr>
      <t xml:space="preserve"> Returned Absentee Ballots can be returned by the voter or agent, in person, until 3:00 p.m. If delivered by mail or a package delivery service, ballot must arrive by 8:00 p.m. Absentee Ballots must be returned to county or local clerk's office listed in the return address of the Absentee Ballot return envelope. Absentee Ballots are NOT to be returned to the poll place. </t>
    </r>
    <r>
      <rPr>
        <i/>
        <sz val="12"/>
        <rFont val="Calibri"/>
        <family val="2"/>
        <scheme val="minor"/>
      </rPr>
      <t>M.S. 203B.08, subds. 1 &amp; 3; 203B.11, subd. 4</t>
    </r>
  </si>
  <si>
    <t>Enter Presidential Electors Meeting First Monday after the 2nd Weds in Dec in Presidential Election Year</t>
  </si>
  <si>
    <t>Enter Columbus Day (not federal - affects mail during absentee &amp; mail voting period)</t>
  </si>
  <si>
    <t>Enter Date of Township Election (2nd Tuesday in March)</t>
  </si>
  <si>
    <t>Enter Date of Primary Election (2nd Tuesday in August)</t>
  </si>
  <si>
    <t>Enter First Monday following the 3rd Saturday in May (legislature ending date)</t>
  </si>
  <si>
    <t>Key Dates for Governor Team State Elections Year Calendar</t>
  </si>
  <si>
    <r>
      <rPr>
        <b/>
        <sz val="12"/>
        <rFont val="Calibri"/>
        <family val="2"/>
        <scheme val="minor"/>
      </rPr>
      <t xml:space="preserve">Jurisdiction with May Uniform Election Day Special Election: </t>
    </r>
    <r>
      <rPr>
        <sz val="12"/>
        <rFont val="Calibri"/>
        <family val="2"/>
        <scheme val="minor"/>
      </rPr>
      <t xml:space="preserve">After the close of business on the 7th day before the </t>
    </r>
    <r>
      <rPr>
        <b/>
        <i/>
        <u/>
        <sz val="12"/>
        <rFont val="Calibri"/>
        <family val="2"/>
        <scheme val="minor"/>
      </rPr>
      <t>May Uniform Election Date</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</si>
  <si>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Jurisdiction with May Uniform Election Date Special Election:</t>
    </r>
    <r>
      <rPr>
        <sz val="12"/>
        <rFont val="Calibri"/>
        <family val="2"/>
        <scheme val="minor"/>
      </rPr>
      <t xml:space="preserve"> Period of time when counties or municipalities can choose to make available a ballot counter &amp; ballot box for the use of </t>
    </r>
    <r>
      <rPr>
        <b/>
        <i/>
        <u/>
        <sz val="12"/>
        <rFont val="Calibri"/>
        <family val="2"/>
        <scheme val="minor"/>
      </rPr>
      <t>May Uniform Election Date</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</si>
  <si>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Jurisdiction with May Uniform Election Day Special Election: </t>
    </r>
    <r>
      <rPr>
        <sz val="12"/>
        <rFont val="Calibri"/>
        <family val="2"/>
        <scheme val="minor"/>
      </rPr>
      <t xml:space="preserve">Period of time for agent delivery of </t>
    </r>
    <r>
      <rPr>
        <b/>
        <i/>
        <u/>
        <sz val="12"/>
        <rFont val="Calibri"/>
        <family val="2"/>
        <scheme val="minor"/>
      </rPr>
      <t>May Uniform Election Date</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t>
    </r>
    <r>
      <rPr>
        <i/>
        <sz val="12"/>
        <rFont val="Calibri"/>
        <family val="2"/>
        <scheme val="minor"/>
      </rPr>
      <t xml:space="preserve"> M.S. 203B.11, subd. 4 </t>
    </r>
  </si>
  <si>
    <r>
      <t xml:space="preserve">OSS: </t>
    </r>
    <r>
      <rPr>
        <sz val="12"/>
        <rFont val="Calibri"/>
        <family val="2"/>
        <scheme val="minor"/>
      </rPr>
      <t xml:space="preserve">MN Auditor's Election Administrator Training Conference. Will be 2 1/2 days. Specific times and location to be determined. </t>
    </r>
    <r>
      <rPr>
        <i/>
        <sz val="12"/>
        <rFont val="Calibri"/>
        <family val="2"/>
        <scheme val="minor"/>
      </rPr>
      <t>M.S. 204B.25, subd. 4; 204B.27 subds. 2, 5 &amp; 10; M.R. 8240.2000, subps. 1, 2, 3, 4, 6, 7 &amp; 9</t>
    </r>
  </si>
  <si>
    <r>
      <t xml:space="preserve">County: </t>
    </r>
    <r>
      <rPr>
        <sz val="12"/>
        <rFont val="Calibri"/>
        <family val="2"/>
        <scheme val="minor"/>
      </rPr>
      <t xml:space="preserve">MN Auditor's Election Administrator Training Conference. Will be 2 1/2 days. Specific times and location to be determined. </t>
    </r>
    <r>
      <rPr>
        <i/>
        <sz val="12"/>
        <rFont val="Calibri"/>
        <family val="2"/>
        <scheme val="minor"/>
      </rPr>
      <t>M.S. 204B.25, subd. 4; 204B.27 subds. 2, 5 &amp; 10; M.R. 8240.2000, subps. 1, 2, 3, 4, 6, 7 &amp; 9</t>
    </r>
  </si>
  <si>
    <r>
      <rPr>
        <b/>
        <sz val="12"/>
        <rFont val="Calibri"/>
        <family val="2"/>
        <scheme val="minor"/>
      </rPr>
      <t xml:space="preserve">Jurisdiction with May Uniform Election Day Special Election: </t>
    </r>
    <r>
      <rPr>
        <sz val="12"/>
        <rFont val="Calibri"/>
        <family val="2"/>
        <scheme val="minor"/>
      </rPr>
      <t xml:space="preserve">If an Absentee Ballot or Mail Ballot returned ballot envelope is rejected within 5 days of the </t>
    </r>
    <r>
      <rPr>
        <b/>
        <i/>
        <u/>
        <sz val="12"/>
        <rFont val="Calibri"/>
        <family val="2"/>
        <scheme val="minor"/>
      </rPr>
      <t>May Uniform Election Date</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</si>
  <si>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Jurisdiction with May Uniform Election Day Special Election: </t>
    </r>
    <r>
      <rPr>
        <sz val="12"/>
        <rFont val="Calibri"/>
        <family val="2"/>
        <scheme val="minor"/>
      </rPr>
      <t xml:space="preserve">County or municipal clerk's office must be open to accept Absentee Ballot applications &amp; for casting of Absentee Ballots at least 10:00 a.m. to 3:00 p.m. School districts holding standalone election &amp; administering their own Absentee Ballot voting, need not comply - Saturday before </t>
    </r>
    <r>
      <rPr>
        <b/>
        <i/>
        <u/>
        <sz val="12"/>
        <rFont val="Calibri"/>
        <family val="2"/>
        <scheme val="minor"/>
      </rPr>
      <t>May Uniform Election Date</t>
    </r>
    <r>
      <rPr>
        <sz val="12"/>
        <rFont val="Calibri"/>
        <family val="2"/>
        <scheme val="minor"/>
      </rPr>
      <t xml:space="preserve"> elections. </t>
    </r>
    <r>
      <rPr>
        <i/>
        <sz val="12"/>
        <rFont val="Calibri"/>
        <family val="2"/>
        <scheme val="minor"/>
      </rPr>
      <t>M.S. 203B.085</t>
    </r>
  </si>
  <si>
    <r>
      <rPr>
        <b/>
        <sz val="12"/>
        <rFont val="Calibri"/>
        <family val="2"/>
        <scheme val="minor"/>
      </rPr>
      <t>Jurisdiction with May Uniform Election Day Special Election:</t>
    </r>
    <r>
      <rPr>
        <sz val="12"/>
        <rFont val="Calibri"/>
        <family val="2"/>
        <scheme val="minor"/>
      </rPr>
      <t xml:space="preserve"> Last day to apply for </t>
    </r>
    <r>
      <rPr>
        <b/>
        <i/>
        <u/>
        <sz val="12"/>
        <rFont val="Calibri"/>
        <family val="2"/>
        <scheme val="minor"/>
      </rPr>
      <t>May Uniform Election Date</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</si>
  <si>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Jurisdiction with May Uniform Election Day Special Election:</t>
    </r>
    <r>
      <rPr>
        <sz val="12"/>
        <rFont val="Calibri"/>
        <family val="2"/>
        <scheme val="minor"/>
      </rPr>
      <t xml:space="preserve"> </t>
    </r>
    <r>
      <rPr>
        <b/>
        <i/>
        <u/>
        <sz val="12"/>
        <rFont val="Calibri"/>
        <family val="2"/>
        <scheme val="minor"/>
      </rPr>
      <t>May Uniform Election Date</t>
    </r>
    <r>
      <rPr>
        <sz val="12"/>
        <rFont val="Calibri"/>
        <family val="2"/>
        <scheme val="minor"/>
      </rPr>
      <t xml:space="preserve"> county &amp; municipal Absentee Ballot voting offices open until 5:00 p.m. for acceptance of Absentee Ballot applications &amp; casting of Absentee Ballots. School districts conducting a standalone election &amp; administering their own Absentee Ballot voting, need not comply - until 5:00 p.m. on the day immediately preceding election. </t>
    </r>
    <r>
      <rPr>
        <i/>
        <sz val="12"/>
        <rFont val="Calibri"/>
        <family val="2"/>
        <scheme val="minor"/>
      </rPr>
      <t>M.S. 203B.085</t>
    </r>
  </si>
  <si>
    <r>
      <rPr>
        <b/>
        <sz val="12"/>
        <rFont val="Calibri"/>
        <family val="2"/>
        <scheme val="minor"/>
      </rPr>
      <t>OSS:</t>
    </r>
    <r>
      <rPr>
        <sz val="12"/>
        <rFont val="Calibri"/>
        <family val="2"/>
        <scheme val="minor"/>
      </rPr>
      <t xml:space="preserve"> Last day to designate location for </t>
    </r>
    <r>
      <rPr>
        <b/>
        <i/>
        <u/>
        <sz val="12"/>
        <rFont val="Calibri"/>
        <family val="2"/>
        <scheme val="minor"/>
      </rPr>
      <t>March Town</t>
    </r>
    <r>
      <rPr>
        <sz val="12"/>
        <rFont val="Calibri"/>
        <family val="2"/>
        <scheme val="minor"/>
      </rPr>
      <t xml:space="preserve"> elections Absentee Ballot voting. Towns required to have assistive voting device at the election day poll location must also have an assistive voting device available during their Absentee Ballot voting period at their Absentee Ballot voting location - 14 weeks before election. </t>
    </r>
    <r>
      <rPr>
        <i/>
        <sz val="12"/>
        <rFont val="Calibri"/>
        <family val="2"/>
        <scheme val="minor"/>
      </rPr>
      <t>M.S. 203B.081, subd. 2</t>
    </r>
  </si>
  <si>
    <r>
      <rPr>
        <b/>
        <sz val="12"/>
        <rFont val="Calibri"/>
        <family val="2"/>
        <scheme val="minor"/>
      </rPr>
      <t>County:</t>
    </r>
    <r>
      <rPr>
        <sz val="12"/>
        <rFont val="Calibri"/>
        <family val="2"/>
        <scheme val="minor"/>
      </rPr>
      <t xml:space="preserve"> Last day to designate location for </t>
    </r>
    <r>
      <rPr>
        <b/>
        <i/>
        <u/>
        <sz val="12"/>
        <rFont val="Calibri"/>
        <family val="2"/>
        <scheme val="minor"/>
      </rPr>
      <t>March Town</t>
    </r>
    <r>
      <rPr>
        <sz val="12"/>
        <rFont val="Calibri"/>
        <family val="2"/>
        <scheme val="minor"/>
      </rPr>
      <t xml:space="preserve"> elections Absentee Ballot voting. Towns required to have assistive voting device at the election day poll location must also have an assistive voting device available during their Absentee Ballot voting period at their Absentee Ballot voting location - 14 weeks before election. </t>
    </r>
    <r>
      <rPr>
        <i/>
        <sz val="12"/>
        <rFont val="Calibri"/>
        <family val="2"/>
        <scheme val="minor"/>
      </rPr>
      <t>M.S. 203B.081, subd. 2</t>
    </r>
  </si>
  <si>
    <r>
      <rPr>
        <b/>
        <sz val="12"/>
        <rFont val="Calibri"/>
        <family val="2"/>
        <scheme val="minor"/>
      </rPr>
      <t>Town with March Elections:</t>
    </r>
    <r>
      <rPr>
        <sz val="12"/>
        <rFont val="Calibri"/>
        <family val="2"/>
        <scheme val="minor"/>
      </rPr>
      <t xml:space="preserve"> Last day to designate location for </t>
    </r>
    <r>
      <rPr>
        <b/>
        <i/>
        <u/>
        <sz val="12"/>
        <rFont val="Calibri"/>
        <family val="2"/>
        <scheme val="minor"/>
      </rPr>
      <t>March Town</t>
    </r>
    <r>
      <rPr>
        <sz val="12"/>
        <rFont val="Calibri"/>
        <family val="2"/>
        <scheme val="minor"/>
      </rPr>
      <t xml:space="preserve"> elections Absentee Ballot voting. Towns required to have assistive voting device at the election day poll location must also have an assistive voting device available during their Absentee Ballot voting period at their Absentee Ballot voting location - 14 weeks before election. </t>
    </r>
    <r>
      <rPr>
        <i/>
        <sz val="12"/>
        <rFont val="Calibri"/>
        <family val="2"/>
        <scheme val="minor"/>
      </rPr>
      <t>M.S. 203B.081, subd. 2</t>
    </r>
  </si>
  <si>
    <r>
      <rPr>
        <b/>
        <sz val="12"/>
        <rFont val="Calibri"/>
        <family val="2"/>
        <scheme val="minor"/>
      </rPr>
      <t>Jurisdiction with February Uniform Election Day Special Election:</t>
    </r>
    <r>
      <rPr>
        <sz val="12"/>
        <rFont val="Calibri"/>
        <family val="2"/>
        <scheme val="minor"/>
      </rPr>
      <t xml:space="preserve"> Last day to send a </t>
    </r>
    <r>
      <rPr>
        <b/>
        <i/>
        <u/>
        <sz val="12"/>
        <rFont val="Calibri"/>
        <family val="2"/>
        <scheme val="minor"/>
      </rPr>
      <t>February Uniform Election Date</t>
    </r>
    <r>
      <rPr>
        <sz val="12"/>
        <rFont val="Calibri"/>
        <family val="2"/>
        <scheme val="minor"/>
      </rPr>
      <t xml:space="preserv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</si>
  <si>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Jurisdiction with February Uniform Election Day Special Election:</t>
    </r>
    <r>
      <rPr>
        <sz val="12"/>
        <rFont val="Calibri"/>
        <family val="2"/>
        <scheme val="minor"/>
      </rPr>
      <t xml:space="preserve"> Must appoint </t>
    </r>
    <r>
      <rPr>
        <b/>
        <i/>
        <u/>
        <sz val="12"/>
        <rFont val="Calibri"/>
        <family val="2"/>
        <scheme val="minor"/>
      </rPr>
      <t>February Uniform Election</t>
    </r>
    <r>
      <rPr>
        <sz val="12"/>
        <rFont val="Calibri"/>
        <family val="2"/>
        <scheme val="minor"/>
      </rPr>
      <t xml:space="preserve"> </t>
    </r>
    <r>
      <rPr>
        <i/>
        <sz val="12"/>
        <rFont val="Calibri"/>
        <family val="2"/>
        <scheme val="minor"/>
      </rPr>
      <t>absentee, mail and UOCAVA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</si>
  <si>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Jurisdiction with February Uniform Election Day Special Election:</t>
    </r>
    <r>
      <rPr>
        <sz val="12"/>
        <rFont val="Calibri"/>
        <family val="2"/>
        <scheme val="minor"/>
      </rPr>
      <t xml:space="preserve"> The </t>
    </r>
    <r>
      <rPr>
        <i/>
        <sz val="12"/>
        <rFont val="Calibri"/>
        <family val="2"/>
        <scheme val="minor"/>
      </rPr>
      <t>county auditor</t>
    </r>
    <r>
      <rPr>
        <sz val="12"/>
        <rFont val="Calibri"/>
        <family val="2"/>
        <scheme val="minor"/>
      </rPr>
      <t xml:space="preserve"> is to transmit </t>
    </r>
    <r>
      <rPr>
        <b/>
        <i/>
        <u/>
        <sz val="12"/>
        <rFont val="Calibri"/>
        <family val="2"/>
        <scheme val="minor"/>
      </rPr>
      <t>February Uniform Election Date</t>
    </r>
    <r>
      <rPr>
        <sz val="12"/>
        <rFont val="Calibri"/>
        <family val="2"/>
        <scheme val="minor"/>
      </rPr>
      <t xml:space="preserve"> UOCAVA ballots for jurisdiction residents with UOCAVA applications on file for that calendar year. </t>
    </r>
    <r>
      <rPr>
        <u/>
        <sz val="12"/>
        <rFont val="Calibri"/>
        <family val="2"/>
        <scheme val="minor"/>
      </rPr>
      <t>Jurisdiction clerk to provide ballots to auditor's office for transmission</t>
    </r>
    <r>
      <rPr>
        <sz val="12"/>
        <rFont val="Calibri"/>
        <family val="2"/>
        <scheme val="minor"/>
      </rPr>
      <t xml:space="preserve"> - at least 46 days before the election. </t>
    </r>
    <r>
      <rPr>
        <i/>
        <sz val="12"/>
        <rFont val="Calibri"/>
        <family val="2"/>
        <scheme val="minor"/>
      </rPr>
      <t>M.S. 203B.22</t>
    </r>
  </si>
  <si>
    <r>
      <t xml:space="preserve">Jurisdiction with February Uniform Election Day Special Election: </t>
    </r>
    <r>
      <rPr>
        <sz val="12"/>
        <rFont val="Calibri"/>
        <family val="2"/>
        <scheme val="minor"/>
      </rPr>
      <t xml:space="preserve">Counties make master lists available for </t>
    </r>
    <r>
      <rPr>
        <b/>
        <i/>
        <u/>
        <sz val="12"/>
        <rFont val="Calibri"/>
        <family val="2"/>
        <scheme val="minor"/>
      </rPr>
      <t>February Uniform Election Date</t>
    </r>
    <r>
      <rPr>
        <sz val="12"/>
        <rFont val="Calibri"/>
        <family val="2"/>
        <scheme val="minor"/>
      </rPr>
      <t xml:space="preserve"> Absentee Ballot voting. Suggestion: If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M.S. 201.091, subd. 2</t>
    </r>
  </si>
  <si>
    <r>
      <rPr>
        <b/>
        <sz val="12"/>
        <rFont val="Calibri"/>
        <family val="2"/>
        <scheme val="minor"/>
      </rPr>
      <t>Jurisdiction with February Uniform Election Day Special Election:</t>
    </r>
    <r>
      <rPr>
        <sz val="12"/>
        <rFont val="Calibri"/>
        <family val="2"/>
        <scheme val="minor"/>
      </rPr>
      <t xml:space="preserve"> Period of time for Absentee Voting for</t>
    </r>
    <r>
      <rPr>
        <b/>
        <i/>
        <u/>
        <sz val="12"/>
        <rFont val="Calibri"/>
        <family val="2"/>
        <scheme val="minor"/>
      </rPr>
      <t xml:space="preserve"> February Uniform Election Date</t>
    </r>
    <r>
      <rPr>
        <sz val="12"/>
        <rFont val="Calibri"/>
        <family val="2"/>
        <scheme val="minor"/>
      </rPr>
      <t>. Assistive voting device required for all Absentee Ballot voting locations, except towns having a standalone special election that are not required to have an assistive voting device at the election day poll location - at least 46 days before election through day before election.</t>
    </r>
    <r>
      <rPr>
        <i/>
        <sz val="12"/>
        <rFont val="Calibri"/>
        <family val="2"/>
        <scheme val="minor"/>
      </rPr>
      <t xml:space="preserve"> M.S. 203B.04, subds. 1 &amp; 2(a); 203B.081, subd. 2; 204B.35, subd. 4; M.R. 8250.0200; 8250.1810, subp. 1</t>
    </r>
  </si>
  <si>
    <r>
      <rPr>
        <b/>
        <sz val="12"/>
        <rFont val="Calibri"/>
        <family val="2"/>
        <scheme val="minor"/>
      </rPr>
      <t>Jurisdiction with February Uniform Election Day Special Election:</t>
    </r>
    <r>
      <rPr>
        <sz val="12"/>
        <rFont val="Calibri"/>
        <family val="2"/>
        <scheme val="minor"/>
      </rPr>
      <t xml:space="preserve"> An agent returning another's Absentee Ballot or Mail Ballot must show ID with name &amp; signature. </t>
    </r>
    <r>
      <rPr>
        <b/>
        <i/>
        <u/>
        <sz val="12"/>
        <rFont val="Calibri"/>
        <family val="2"/>
        <scheme val="minor"/>
      </rPr>
      <t>February Uniform Election Date</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</si>
  <si>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Jurisdiction with February Uniform Election Day Special Election:</t>
    </r>
    <r>
      <rPr>
        <sz val="12"/>
        <rFont val="Calibri"/>
        <family val="2"/>
        <scheme val="minor"/>
      </rPr>
      <t xml:space="preserve"> All </t>
    </r>
    <r>
      <rPr>
        <b/>
        <i/>
        <u/>
        <sz val="12"/>
        <rFont val="Calibri"/>
        <family val="2"/>
        <scheme val="minor"/>
      </rPr>
      <t>February Uniform Election Date</t>
    </r>
    <r>
      <rPr>
        <sz val="12"/>
        <rFont val="Calibri"/>
        <family val="2"/>
        <scheme val="minor"/>
      </rPr>
      <t xml:space="preserve"> administrators date, stamp or initial &amp; record returned voted ballot envelopes (if SVRS being used, mark as received in SVRS) &amp; place in secure location for ballot board review. M.S. 203B.08, subd. 3; M.R. 8210.2300; 8210.2400</t>
    </r>
  </si>
  <si>
    <r>
      <rPr>
        <b/>
        <sz val="12"/>
        <rFont val="Calibri"/>
        <family val="2"/>
        <scheme val="minor"/>
      </rPr>
      <t>Jurisdiction with February Uniform Election Day Special Election:</t>
    </r>
    <r>
      <rPr>
        <sz val="12"/>
        <rFont val="Calibri"/>
        <family val="2"/>
        <scheme val="minor"/>
      </rPr>
      <t xml:space="preserve"> </t>
    </r>
    <r>
      <rPr>
        <b/>
        <i/>
        <u/>
        <sz val="12"/>
        <rFont val="Calibri"/>
        <family val="2"/>
        <scheme val="minor"/>
      </rPr>
      <t>February Uniform Election Date</t>
    </r>
    <r>
      <rPr>
        <sz val="12"/>
        <rFont val="Calibri"/>
        <family val="2"/>
        <scheme val="minor"/>
      </rPr>
      <t xml:space="preserve"> Absentee Ballot and Mail Election ballot boards review voted returned ballot envelopes for "acceptance" or "rejection." Within 5 days after receipt for voted ballots returned from beginning of Absentee Ballot voting period through the 15th day before the election. Beginning the 14th day before the election, voted ballots must be reviewed within 3 days - beginning of Absentee Ballot and Mail Election voting period (at least 46 days before election) until no later than 24 hours after the end of voting. </t>
    </r>
    <r>
      <rPr>
        <i/>
        <sz val="12"/>
        <rFont val="Calibri"/>
        <family val="2"/>
        <scheme val="minor"/>
      </rPr>
      <t>M.S. 203B.08, subd. 3; 203B.121, subd. 5(c); 204B.46</t>
    </r>
  </si>
  <si>
    <r>
      <rPr>
        <b/>
        <sz val="12"/>
        <rFont val="Calibri"/>
        <family val="2"/>
        <scheme val="minor"/>
      </rPr>
      <t>Jurisdiction with April Uniform Election Day Special Election:</t>
    </r>
    <r>
      <rPr>
        <sz val="12"/>
        <rFont val="Calibri"/>
        <family val="2"/>
        <scheme val="minor"/>
      </rPr>
      <t xml:space="preserve"> Last day to designate location for </t>
    </r>
    <r>
      <rPr>
        <b/>
        <i/>
        <u/>
        <sz val="12"/>
        <rFont val="Calibri"/>
        <family val="2"/>
        <scheme val="minor"/>
      </rPr>
      <t>April Uniform Election Date</t>
    </r>
    <r>
      <rPr>
        <sz val="12"/>
        <rFont val="Calibri"/>
        <family val="2"/>
        <scheme val="minor"/>
      </rPr>
      <t xml:space="preserve"> Absentee Ballot voting. Assistive voting device required for all Absentee Ballot voting locations, except towns having a standalone special election that are not required to have an assistive voting device at the election day poll location - 14 weeks before election. </t>
    </r>
    <r>
      <rPr>
        <i/>
        <sz val="12"/>
        <rFont val="Calibri"/>
        <family val="2"/>
        <scheme val="minor"/>
      </rPr>
      <t>M.S. 203B.081, subd. 2</t>
    </r>
  </si>
  <si>
    <r>
      <rPr>
        <b/>
        <sz val="12"/>
        <rFont val="Calibri"/>
        <family val="2"/>
        <scheme val="minor"/>
      </rPr>
      <t xml:space="preserve">OSS: </t>
    </r>
    <r>
      <rPr>
        <sz val="12"/>
        <rFont val="Calibri"/>
        <family val="2"/>
        <scheme val="minor"/>
      </rPr>
      <t xml:space="preserve">Last day to send a </t>
    </r>
    <r>
      <rPr>
        <b/>
        <i/>
        <u/>
        <sz val="12"/>
        <rFont val="Calibri"/>
        <family val="2"/>
        <scheme val="minor"/>
      </rPr>
      <t>March Town</t>
    </r>
    <r>
      <rPr>
        <sz val="12"/>
        <rFont val="Calibri"/>
        <family val="2"/>
        <scheme val="minor"/>
      </rPr>
      <t xml:space="preserv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</si>
  <si>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County: </t>
    </r>
    <r>
      <rPr>
        <sz val="12"/>
        <rFont val="Calibri"/>
        <family val="2"/>
        <scheme val="minor"/>
      </rPr>
      <t xml:space="preserve">Last day to send a </t>
    </r>
    <r>
      <rPr>
        <b/>
        <i/>
        <u/>
        <sz val="12"/>
        <rFont val="Calibri"/>
        <family val="2"/>
        <scheme val="minor"/>
      </rPr>
      <t>March Town</t>
    </r>
    <r>
      <rPr>
        <sz val="12"/>
        <rFont val="Calibri"/>
        <family val="2"/>
        <scheme val="minor"/>
      </rPr>
      <t xml:space="preserv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</si>
  <si>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Town with March Elections:</t>
    </r>
    <r>
      <rPr>
        <sz val="12"/>
        <rFont val="Calibri"/>
        <family val="2"/>
        <scheme val="minor"/>
      </rPr>
      <t xml:space="preserve"> Last day to send a </t>
    </r>
    <r>
      <rPr>
        <b/>
        <i/>
        <u/>
        <sz val="12"/>
        <rFont val="Calibri"/>
        <family val="2"/>
        <scheme val="minor"/>
      </rPr>
      <t>March Town</t>
    </r>
    <r>
      <rPr>
        <sz val="12"/>
        <rFont val="Calibri"/>
        <family val="2"/>
        <scheme val="minor"/>
      </rPr>
      <t xml:space="preserv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</si>
  <si>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Jurisdiction with February Uniform Election Day Special Election: </t>
    </r>
    <r>
      <rPr>
        <sz val="12"/>
        <rFont val="Calibri"/>
        <family val="2"/>
        <scheme val="minor"/>
      </rPr>
      <t xml:space="preserve">Period of time to send </t>
    </r>
    <r>
      <rPr>
        <b/>
        <i/>
        <u/>
        <sz val="12"/>
        <rFont val="Calibri"/>
        <family val="2"/>
        <scheme val="minor"/>
      </rPr>
      <t>February Uniform Election Date</t>
    </r>
    <r>
      <rPr>
        <sz val="12"/>
        <rFont val="Calibri"/>
        <family val="2"/>
        <scheme val="minor"/>
      </rPr>
      <t xml:space="preserve"> mail ballots to registered voters in mail ballot precincts or mail elections by nonforwardable mail. Send NRMail Ballot notice to Challenged/See ID identified voters - not more than 30 days (not regularly scheduled election) nor later than 14 days. </t>
    </r>
    <r>
      <rPr>
        <i/>
        <sz val="12"/>
        <rFont val="Calibri"/>
        <family val="2"/>
        <scheme val="minor"/>
      </rPr>
      <t>M.S. 204B.45, subd. 2</t>
    </r>
  </si>
  <si>
    <r>
      <rPr>
        <b/>
        <sz val="12"/>
        <rFont val="Calibri"/>
        <family val="2"/>
        <scheme val="minor"/>
      </rPr>
      <t>Jurisdiction with February Uniform Election Day Special Election:</t>
    </r>
    <r>
      <rPr>
        <sz val="12"/>
        <rFont val="Calibri"/>
        <family val="2"/>
        <scheme val="minor"/>
      </rPr>
      <t xml:space="preserve"> </t>
    </r>
    <r>
      <rPr>
        <b/>
        <i/>
        <u/>
        <sz val="12"/>
        <rFont val="Calibri"/>
        <family val="2"/>
        <scheme val="minor"/>
      </rPr>
      <t>February Uniform Election Date</t>
    </r>
    <r>
      <rPr>
        <sz val="12"/>
        <rFont val="Calibri"/>
        <family val="2"/>
        <scheme val="minor"/>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30 days before "not regularly scheduled" election) until no later than 24 hours after the end of voting. </t>
    </r>
    <r>
      <rPr>
        <i/>
        <sz val="12"/>
        <rFont val="Calibri"/>
        <family val="2"/>
        <scheme val="minor"/>
      </rPr>
      <t>M.S. 203B.08, subd. 3; 204B.45, subd. 2; 203B.121, subd. 5(c)</t>
    </r>
  </si>
  <si>
    <r>
      <rPr>
        <b/>
        <sz val="12"/>
        <rFont val="Calibri"/>
        <family val="2"/>
        <scheme val="minor"/>
      </rPr>
      <t>Jurisdiction with February Uniform Election Day Special Election:</t>
    </r>
    <r>
      <rPr>
        <sz val="12"/>
        <rFont val="Calibri"/>
        <family val="2"/>
        <scheme val="minor"/>
      </rPr>
      <t xml:space="preserve"> Period of time during which Election Judges shall deliver </t>
    </r>
    <r>
      <rPr>
        <b/>
        <i/>
        <u/>
        <sz val="12"/>
        <rFont val="Calibri"/>
        <family val="2"/>
        <scheme val="minor"/>
      </rPr>
      <t>February Uniform Election Date</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</si>
  <si>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Jurisdiction with February Uniform Election Day Special Election: </t>
    </r>
    <r>
      <rPr>
        <sz val="12"/>
        <rFont val="Calibri"/>
        <family val="2"/>
        <scheme val="minor"/>
      </rPr>
      <t xml:space="preserve">Last day to send an initial or subsequent mailing of Mail Ballot or Mail Election ballots to those voters in a </t>
    </r>
    <r>
      <rPr>
        <b/>
        <i/>
        <u/>
        <sz val="12"/>
        <rFont val="Calibri"/>
        <family val="2"/>
        <scheme val="minor"/>
      </rPr>
      <t>February Uniform Election Date</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 204B.46</t>
    </r>
  </si>
  <si>
    <r>
      <rPr>
        <b/>
        <sz val="12"/>
        <rFont val="Calibri"/>
        <family val="2"/>
        <scheme val="minor"/>
      </rPr>
      <t xml:space="preserve">Jurisdiction with February Uniform Election Day Special Election: </t>
    </r>
    <r>
      <rPr>
        <sz val="12"/>
        <rFont val="Calibri"/>
        <family val="2"/>
        <scheme val="minor"/>
      </rPr>
      <t xml:space="preserve">After the close of business on the 7th day before the </t>
    </r>
    <r>
      <rPr>
        <b/>
        <i/>
        <u/>
        <sz val="12"/>
        <rFont val="Calibri"/>
        <family val="2"/>
        <scheme val="minor"/>
      </rPr>
      <t>February Uniform Election Date</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</si>
  <si>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Jurisdiction with February Uniform Election Day Special Election:</t>
    </r>
    <r>
      <rPr>
        <sz val="12"/>
        <rFont val="Calibri"/>
        <family val="2"/>
        <scheme val="minor"/>
      </rPr>
      <t xml:space="preserve"> Period of time when counties or municipalities can choose to make available a ballot counter &amp; ballot box for the use of </t>
    </r>
    <r>
      <rPr>
        <b/>
        <i/>
        <u/>
        <sz val="12"/>
        <rFont val="Calibri"/>
        <family val="2"/>
        <scheme val="minor"/>
      </rPr>
      <t>February Uniform Election Date</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</si>
  <si>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Jurisdiction with February Uniform Election Day Special Election: </t>
    </r>
    <r>
      <rPr>
        <sz val="12"/>
        <rFont val="Calibri"/>
        <family val="2"/>
        <scheme val="minor"/>
      </rPr>
      <t xml:space="preserve">Period of time for agent delivery of </t>
    </r>
    <r>
      <rPr>
        <b/>
        <i/>
        <u/>
        <sz val="12"/>
        <rFont val="Calibri"/>
        <family val="2"/>
        <scheme val="minor"/>
      </rPr>
      <t>February Uniform Election Dat</t>
    </r>
    <r>
      <rPr>
        <sz val="12"/>
        <rFont val="Calibri"/>
        <family val="2"/>
        <scheme val="minor"/>
      </rPr>
      <t xml:space="preserve">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M.S. 203B.11, subd. 4</t>
    </r>
    <r>
      <rPr>
        <sz val="12"/>
        <rFont val="Calibri"/>
        <family val="2"/>
        <scheme val="minor"/>
      </rPr>
      <t xml:space="preserve"> </t>
    </r>
  </si>
  <si>
    <r>
      <rPr>
        <b/>
        <sz val="12"/>
        <rFont val="Calibri"/>
        <family val="2"/>
        <scheme val="minor"/>
      </rPr>
      <t>Jurisdiction with February Uniform Election Day Special Election:</t>
    </r>
    <r>
      <rPr>
        <sz val="12"/>
        <rFont val="Calibri"/>
        <family val="2"/>
        <scheme val="minor"/>
      </rPr>
      <t xml:space="preserve"> If an Absentee Ballot or Mail Ballot returned ballot envelope is rejected within 5 days of the </t>
    </r>
    <r>
      <rPr>
        <b/>
        <i/>
        <u/>
        <sz val="12"/>
        <rFont val="Calibri"/>
        <family val="2"/>
        <scheme val="minor"/>
      </rPr>
      <t>February Uniform Election Date</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</si>
  <si>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Jurisdiction with February Uniform Election Day Special Election: </t>
    </r>
    <r>
      <rPr>
        <sz val="12"/>
        <rFont val="Calibri"/>
        <family val="2"/>
        <scheme val="minor"/>
      </rPr>
      <t xml:space="preserve">County or municipal clerk's office must be open to accept Absentee Ballot applications &amp; for casting of Absentee Ballots at least 10:00 a.m. to 3:00 p.m. School districts holding standalone election &amp; administering their own Absentee Ballot voting, need not comply - Saturday before </t>
    </r>
    <r>
      <rPr>
        <b/>
        <i/>
        <u/>
        <sz val="12"/>
        <rFont val="Calibri"/>
        <family val="2"/>
        <scheme val="minor"/>
      </rPr>
      <t>February Uniform Election Date</t>
    </r>
    <r>
      <rPr>
        <sz val="12"/>
        <rFont val="Calibri"/>
        <family val="2"/>
        <scheme val="minor"/>
      </rPr>
      <t xml:space="preserve"> elections. </t>
    </r>
    <r>
      <rPr>
        <i/>
        <sz val="12"/>
        <rFont val="Calibri"/>
        <family val="2"/>
        <scheme val="minor"/>
      </rPr>
      <t>M.S. 203B.085</t>
    </r>
  </si>
  <si>
    <r>
      <rPr>
        <b/>
        <sz val="12"/>
        <rFont val="Calibri"/>
        <family val="2"/>
        <scheme val="minor"/>
      </rPr>
      <t>Jurisdiction with February Uniform Election Day Special Election:</t>
    </r>
    <r>
      <rPr>
        <sz val="12"/>
        <rFont val="Calibri"/>
        <family val="2"/>
        <scheme val="minor"/>
      </rPr>
      <t xml:space="preserve"> Last day to apply for </t>
    </r>
    <r>
      <rPr>
        <b/>
        <i/>
        <u/>
        <sz val="12"/>
        <rFont val="Calibri"/>
        <family val="2"/>
        <scheme val="minor"/>
      </rPr>
      <t>February Uniform Election Date</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</si>
  <si>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Jurisdiction with February Uniform Election Day Special Election:</t>
    </r>
    <r>
      <rPr>
        <sz val="12"/>
        <rFont val="Calibri"/>
        <family val="2"/>
        <scheme val="minor"/>
      </rPr>
      <t xml:space="preserve"> </t>
    </r>
    <r>
      <rPr>
        <b/>
        <i/>
        <u/>
        <sz val="12"/>
        <rFont val="Calibri"/>
        <family val="2"/>
        <scheme val="minor"/>
      </rPr>
      <t>February Uniform Election Date</t>
    </r>
    <r>
      <rPr>
        <sz val="12"/>
        <rFont val="Calibri"/>
        <family val="2"/>
        <scheme val="minor"/>
      </rPr>
      <t xml:space="preserve"> county &amp; municipal Absentee Ballot voting offices open until 5:00 p.m. for acceptance of Absentee Ballot applications &amp; casting of Absentee Ballots. School districts conducting a standalone election &amp; administering their own Absentee Ballot voting, need not comply - until 5:00 p.m. on the day immediately preceding election. </t>
    </r>
    <r>
      <rPr>
        <i/>
        <sz val="12"/>
        <rFont val="Calibri"/>
        <family val="2"/>
        <scheme val="minor"/>
      </rPr>
      <t>M.S. 203B.085</t>
    </r>
  </si>
  <si>
    <r>
      <rPr>
        <b/>
        <sz val="12"/>
        <rFont val="Calibri"/>
        <family val="2"/>
        <scheme val="minor"/>
      </rPr>
      <t xml:space="preserve">Jurisdiction with February Uniform Election Day Special Elections: </t>
    </r>
    <r>
      <rPr>
        <sz val="12"/>
        <rFont val="Calibri"/>
        <family val="2"/>
        <scheme val="minor"/>
      </rPr>
      <t xml:space="preserve">After polls close on </t>
    </r>
    <r>
      <rPr>
        <b/>
        <i/>
        <u/>
        <sz val="12"/>
        <rFont val="Calibri"/>
        <family val="2"/>
        <scheme val="minor"/>
      </rPr>
      <t>February Uniform Election Date</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</si>
  <si>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Jurisdiction with February Uniform Election Day Special Election:</t>
    </r>
    <r>
      <rPr>
        <sz val="12"/>
        <rFont val="Calibri"/>
        <family val="2"/>
        <scheme val="minor"/>
      </rPr>
      <t xml:space="preserve"> Counties post voter history from </t>
    </r>
    <r>
      <rPr>
        <b/>
        <i/>
        <u/>
        <sz val="12"/>
        <rFont val="Calibri"/>
        <family val="2"/>
        <scheme val="minor"/>
      </rPr>
      <t>February Uniform Election Date</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t>
    </r>
    <r>
      <rPr>
        <i/>
        <sz val="12"/>
        <rFont val="Calibri"/>
        <family val="2"/>
        <scheme val="minor"/>
      </rPr>
      <t xml:space="preserve"> M.S. 201.171</t>
    </r>
  </si>
  <si>
    <r>
      <rPr>
        <b/>
        <sz val="12"/>
        <rFont val="Calibri"/>
        <family val="2"/>
        <scheme val="minor"/>
      </rPr>
      <t>Jurisdiction with February Uniform Election Day Special Election:</t>
    </r>
    <r>
      <rPr>
        <sz val="12"/>
        <rFont val="Calibri"/>
        <family val="2"/>
        <scheme val="minor"/>
      </rPr>
      <t xml:space="preserve"> Last day for counties to enter </t>
    </r>
    <r>
      <rPr>
        <b/>
        <i/>
        <u/>
        <sz val="12"/>
        <rFont val="Calibri"/>
        <family val="2"/>
        <scheme val="minor"/>
      </rPr>
      <t>February Uniform Election Date</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 within 42 days of election. </t>
    </r>
    <r>
      <rPr>
        <i/>
        <sz val="12"/>
        <rFont val="Calibri"/>
        <family val="2"/>
        <scheme val="minor"/>
      </rPr>
      <t>M.S. 201.121, subd. 1(a); 201.171</t>
    </r>
  </si>
  <si>
    <r>
      <rPr>
        <b/>
        <sz val="12"/>
        <rFont val="Calibri"/>
        <family val="2"/>
        <scheme val="minor"/>
      </rPr>
      <t>Jurisdiction with February Uniform Election Day Special Election:</t>
    </r>
    <r>
      <rPr>
        <sz val="12"/>
        <rFont val="Calibri"/>
        <family val="2"/>
        <scheme val="minor"/>
      </rPr>
      <t xml:space="preserve"> Time period to send notice of Absentee Ballot rejection if the voter did not otherwise vote in the </t>
    </r>
    <r>
      <rPr>
        <b/>
        <i/>
        <u/>
        <sz val="12"/>
        <rFont val="Calibri"/>
        <family val="2"/>
        <scheme val="minor"/>
      </rPr>
      <t>February Uniform Election Date</t>
    </r>
    <r>
      <rPr>
        <sz val="12"/>
        <rFont val="Calibri"/>
        <family val="2"/>
        <scheme val="minor"/>
      </rPr>
      <t xml:space="preserve"> special election (not if it was a special primary) - 6-10 weeks after election.</t>
    </r>
    <r>
      <rPr>
        <i/>
        <sz val="12"/>
        <rFont val="Calibri"/>
        <family val="2"/>
        <scheme val="minor"/>
      </rPr>
      <t xml:space="preserve"> M.S. 203B.121, subd. 2(d)</t>
    </r>
  </si>
  <si>
    <r>
      <rPr>
        <b/>
        <sz val="12"/>
        <rFont val="Calibri"/>
        <family val="2"/>
        <scheme val="minor"/>
      </rPr>
      <t>Jurisdiction with February Uniform Election Day Special Election:</t>
    </r>
    <r>
      <rPr>
        <sz val="12"/>
        <rFont val="Calibri"/>
        <family val="2"/>
        <scheme val="minor"/>
      </rPr>
      <t xml:space="preserve"> Last day to designate location for </t>
    </r>
    <r>
      <rPr>
        <b/>
        <i/>
        <u/>
        <sz val="12"/>
        <rFont val="Calibri"/>
        <family val="2"/>
        <scheme val="minor"/>
      </rPr>
      <t>February Uniform Election Date</t>
    </r>
    <r>
      <rPr>
        <sz val="12"/>
        <rFont val="Calibri"/>
        <family val="2"/>
        <scheme val="minor"/>
      </rPr>
      <t xml:space="preserve"> Absentee Ballot voting. Assistive voting device required for all Absentee Ballot voting locations, except towns having a standalone special election that are not required to have an assistive voting device at the election day poll location - 14 weeks before election. </t>
    </r>
    <r>
      <rPr>
        <i/>
        <sz val="12"/>
        <rFont val="Calibri"/>
        <family val="2"/>
        <scheme val="minor"/>
      </rPr>
      <t>M.S. 203B.081, subd. 2</t>
    </r>
  </si>
  <si>
    <r>
      <rPr>
        <b/>
        <sz val="12"/>
        <rFont val="Calibri"/>
        <family val="2"/>
        <scheme val="minor"/>
      </rPr>
      <t>Jurisdiction with February Uniform Election Day Special Election:</t>
    </r>
    <r>
      <rPr>
        <sz val="12"/>
        <rFont val="Calibri"/>
        <family val="2"/>
        <scheme val="minor"/>
      </rPr>
      <t xml:space="preserve"> Must appoint </t>
    </r>
    <r>
      <rPr>
        <b/>
        <i/>
        <u/>
        <sz val="12"/>
        <rFont val="Calibri"/>
        <family val="2"/>
        <scheme val="minor"/>
      </rPr>
      <t>February Uniform Election Date</t>
    </r>
    <r>
      <rPr>
        <sz val="12"/>
        <rFont val="Calibri"/>
        <family val="2"/>
        <scheme val="minor"/>
      </rPr>
      <t xml:space="preserve"> </t>
    </r>
    <r>
      <rPr>
        <i/>
        <sz val="12"/>
        <rFont val="Calibri"/>
        <family val="2"/>
        <scheme val="minor"/>
      </rPr>
      <t>absentee, mail and UOCAVA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M.S. 203B.121, subd. 1; 203B.23, subd. 1; 204B.45, subd. 2; 204B.46</t>
    </r>
  </si>
  <si>
    <r>
      <rPr>
        <b/>
        <sz val="12"/>
        <rFont val="Calibri"/>
        <family val="2"/>
        <scheme val="minor"/>
      </rPr>
      <t xml:space="preserve">Jurisdiction with February Uniform Election Day Special Election: </t>
    </r>
    <r>
      <rPr>
        <sz val="12"/>
        <rFont val="Calibri"/>
        <family val="2"/>
        <scheme val="minor"/>
      </rPr>
      <t xml:space="preserve">The </t>
    </r>
    <r>
      <rPr>
        <i/>
        <sz val="12"/>
        <rFont val="Calibri"/>
        <family val="2"/>
        <scheme val="minor"/>
      </rPr>
      <t>county auditor</t>
    </r>
    <r>
      <rPr>
        <sz val="12"/>
        <rFont val="Calibri"/>
        <family val="2"/>
        <scheme val="minor"/>
      </rPr>
      <t xml:space="preserve"> is to transmit </t>
    </r>
    <r>
      <rPr>
        <b/>
        <i/>
        <u/>
        <sz val="12"/>
        <rFont val="Calibri"/>
        <family val="2"/>
        <scheme val="minor"/>
      </rPr>
      <t>February Uniform Election Date</t>
    </r>
    <r>
      <rPr>
        <sz val="12"/>
        <rFont val="Calibri"/>
        <family val="2"/>
        <scheme val="minor"/>
      </rPr>
      <t xml:space="preserve"> UOCAVA ballots for jurisdiction residents with UOCAVA applications on file for that calendar year. </t>
    </r>
    <r>
      <rPr>
        <u/>
        <sz val="12"/>
        <rFont val="Calibri"/>
        <family val="2"/>
        <scheme val="minor"/>
      </rPr>
      <t>Jurisdiction clerk to provide ballots to auditor's office for transmission</t>
    </r>
    <r>
      <rPr>
        <sz val="12"/>
        <rFont val="Calibri"/>
        <family val="2"/>
        <scheme val="minor"/>
      </rPr>
      <t xml:space="preserve"> - at least 46 days before the election.</t>
    </r>
    <r>
      <rPr>
        <i/>
        <sz val="12"/>
        <rFont val="Calibri"/>
        <family val="2"/>
        <scheme val="minor"/>
      </rPr>
      <t xml:space="preserve"> M.S. 203B.22</t>
    </r>
  </si>
  <si>
    <r>
      <rPr>
        <b/>
        <sz val="12"/>
        <rFont val="Calibri"/>
        <family val="2"/>
        <scheme val="minor"/>
      </rPr>
      <t xml:space="preserve">Jurisdiction with February Uniform Election Day Special Election: </t>
    </r>
    <r>
      <rPr>
        <sz val="12"/>
        <rFont val="Calibri"/>
        <family val="2"/>
        <scheme val="minor"/>
      </rPr>
      <t xml:space="preserve">Counties make master lists available for </t>
    </r>
    <r>
      <rPr>
        <b/>
        <i/>
        <u/>
        <sz val="12"/>
        <rFont val="Calibri"/>
        <family val="2"/>
        <scheme val="minor"/>
      </rPr>
      <t>February Uniform Election Date</t>
    </r>
    <r>
      <rPr>
        <sz val="12"/>
        <rFont val="Calibri"/>
        <family val="2"/>
        <scheme val="minor"/>
      </rPr>
      <t xml:space="preserve"> Absentee Ballot voting. Suggestion: Even if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</si>
  <si>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 xml:space="preserve">Jurisdiction with February Uniform Election Day Special Election: </t>
    </r>
    <r>
      <rPr>
        <sz val="12"/>
        <rFont val="Calibri"/>
        <family val="2"/>
        <scheme val="minor"/>
      </rPr>
      <t xml:space="preserve">Period of time for Absentee Voting for </t>
    </r>
    <r>
      <rPr>
        <b/>
        <i/>
        <u/>
        <sz val="12"/>
        <rFont val="Calibri"/>
        <family val="2"/>
        <scheme val="minor"/>
      </rPr>
      <t>February Uniform Election Date</t>
    </r>
    <r>
      <rPr>
        <sz val="12"/>
        <rFont val="Calibri"/>
        <family val="2"/>
        <scheme val="minor"/>
      </rPr>
      <t xml:space="preserve">. Assistive voting device required for all Absentee Ballot voting locations, except towns having a standalone special election that are not required to have an assistive voting device at the election day poll location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</si>
  <si>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Jurisdiction with February Uniform Election Day Special Election:</t>
    </r>
    <r>
      <rPr>
        <sz val="12"/>
        <rFont val="Calibri"/>
        <family val="2"/>
        <scheme val="minor"/>
      </rPr>
      <t xml:space="preserve"> An agent returning another's Absentee Ballot or Mail Ballot must show ID with name &amp; signature. </t>
    </r>
    <r>
      <rPr>
        <b/>
        <i/>
        <u/>
        <sz val="12"/>
        <rFont val="Calibri"/>
        <family val="2"/>
        <scheme val="minor"/>
      </rPr>
      <t>February Uniform Election Date</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t>
    </r>
    <r>
      <rPr>
        <i/>
        <sz val="12"/>
        <rFont val="Calibri"/>
        <family val="2"/>
        <scheme val="minor"/>
      </rPr>
      <t xml:space="preserve"> M.S. 203B.08, subd. 1; M.R. 8210.2200, subp. 3</t>
    </r>
  </si>
  <si>
    <r>
      <rPr>
        <b/>
        <sz val="12"/>
        <rFont val="Calibri"/>
        <family val="2"/>
        <scheme val="minor"/>
      </rPr>
      <t xml:space="preserve">Jurisdiction with February Uniform Election Day Special Election: </t>
    </r>
    <r>
      <rPr>
        <sz val="12"/>
        <rFont val="Calibri"/>
        <family val="2"/>
        <scheme val="minor"/>
      </rPr>
      <t xml:space="preserve">All </t>
    </r>
    <r>
      <rPr>
        <b/>
        <i/>
        <u/>
        <sz val="12"/>
        <rFont val="Calibri"/>
        <family val="2"/>
        <scheme val="minor"/>
      </rPr>
      <t>February Uniform Election Date</t>
    </r>
    <r>
      <rPr>
        <sz val="12"/>
        <rFont val="Calibri"/>
        <family val="2"/>
        <scheme val="minor"/>
      </rPr>
      <t xml:space="preserve"> administrators date, stamp or initial &amp; record returned voted ballot envelopes (if SVRS being used, mark as received in SVRS) &amp; place in secure location for ballot board review. </t>
    </r>
    <r>
      <rPr>
        <i/>
        <sz val="12"/>
        <rFont val="Calibri"/>
        <family val="2"/>
        <scheme val="minor"/>
      </rPr>
      <t>M.S. 203B.08, subd. 3; M.R. 8210.2300; 8210.2400</t>
    </r>
  </si>
  <si>
    <r>
      <rPr>
        <b/>
        <sz val="12"/>
        <rFont val="Calibri"/>
        <family val="2"/>
        <scheme val="minor"/>
      </rPr>
      <t>Jurisdiction with February Uniform Election Day Special Elections:</t>
    </r>
    <r>
      <rPr>
        <sz val="12"/>
        <rFont val="Calibri"/>
        <family val="2"/>
        <scheme val="minor"/>
      </rPr>
      <t xml:space="preserve"> Because of the Annual List Maintenance (ALM), if a jurisdiction with </t>
    </r>
    <r>
      <rPr>
        <b/>
        <i/>
        <u/>
        <sz val="12"/>
        <rFont val="Calibri"/>
        <family val="2"/>
        <scheme val="minor"/>
      </rPr>
      <t>February Uniform Election Date</t>
    </r>
    <r>
      <rPr>
        <sz val="12"/>
        <rFont val="Calibri"/>
        <family val="2"/>
        <scheme val="minor"/>
      </rPr>
      <t xml:space="preserve"> elections has sent any Absentee Ballot ballots for the March Town elections to registered voters before this date, they should contact the county elections office and verify that those names are not on the "inactivation" list. If so, the county will need to re-activate the voter's record because they have applied for an Absentee Ballot ballot (completed an election activity that includes signing a certification statement) before the ALM process and, therefore, their record should remain active. </t>
    </r>
    <r>
      <rPr>
        <i/>
        <sz val="12"/>
        <rFont val="Calibri"/>
        <family val="2"/>
        <scheme val="minor"/>
      </rPr>
      <t>M.S. 201.171</t>
    </r>
  </si>
  <si>
    <r>
      <rPr>
        <b/>
        <sz val="12"/>
        <rFont val="Calibri"/>
        <family val="2"/>
        <scheme val="minor"/>
      </rPr>
      <t xml:space="preserve">Jurisdiction with February Uniform Election Day Special Election: </t>
    </r>
    <r>
      <rPr>
        <b/>
        <i/>
        <u/>
        <sz val="12"/>
        <rFont val="Calibri"/>
        <family val="2"/>
        <scheme val="minor"/>
      </rPr>
      <t>February Uniform Election Date</t>
    </r>
    <r>
      <rPr>
        <sz val="12"/>
        <rFont val="Calibri"/>
        <family val="2"/>
        <scheme val="minor"/>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30 days before "not regularly scheduled" election) until no later than 24 hours after the end of voting. </t>
    </r>
    <r>
      <rPr>
        <i/>
        <sz val="12"/>
        <rFont val="Calibri"/>
        <family val="2"/>
        <scheme val="minor"/>
      </rPr>
      <t>M.S. 203B.08, subd. 3; 204B.45, subd. 2; 203B.121, subd. 5(c)</t>
    </r>
  </si>
  <si>
    <r>
      <rPr>
        <b/>
        <sz val="12"/>
        <rFont val="Calibri"/>
        <family val="2"/>
        <scheme val="minor"/>
      </rPr>
      <t xml:space="preserve">Jurisdiction with February Uniform Election Day Special Election: </t>
    </r>
    <r>
      <rPr>
        <sz val="12"/>
        <rFont val="Calibri"/>
        <family val="2"/>
        <scheme val="minor"/>
      </rPr>
      <t xml:space="preserve">Period of time during which Election Judges shall deliver </t>
    </r>
    <r>
      <rPr>
        <b/>
        <i/>
        <u/>
        <sz val="12"/>
        <rFont val="Calibri"/>
        <family val="2"/>
        <scheme val="minor"/>
      </rPr>
      <t>February Uniform Election Date</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</si>
  <si>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Jurisdiction with February Uniform Election Day Special Election:</t>
    </r>
    <r>
      <rPr>
        <sz val="12"/>
        <rFont val="Calibri"/>
        <family val="2"/>
        <scheme val="minor"/>
      </rPr>
      <t xml:space="preserve"> Last day to send an initial or subsequent mailing of Mail Ballot or Mail Election ballots to those voters in a </t>
    </r>
    <r>
      <rPr>
        <b/>
        <i/>
        <u/>
        <sz val="12"/>
        <rFont val="Calibri"/>
        <family val="2"/>
        <scheme val="minor"/>
      </rPr>
      <t>February Uniform Election Date</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 204B.46</t>
    </r>
  </si>
  <si>
    <r>
      <rPr>
        <b/>
        <sz val="12"/>
        <rFont val="Calibri"/>
        <family val="2"/>
        <scheme val="minor"/>
      </rPr>
      <t xml:space="preserve">Jurisdiction with February Uniform Election Day Special Elections: </t>
    </r>
    <r>
      <rPr>
        <sz val="12"/>
        <rFont val="Calibri"/>
        <family val="2"/>
        <scheme val="minor"/>
      </rPr>
      <t xml:space="preserve">After the close of business on the 7th day before the </t>
    </r>
    <r>
      <rPr>
        <b/>
        <i/>
        <u/>
        <sz val="12"/>
        <rFont val="Calibri"/>
        <family val="2"/>
        <scheme val="minor"/>
      </rPr>
      <t>February Uniform Election Date</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</si>
  <si>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Jurisdiction with February Uniform Election Day Special Elections: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February Uniform Election Date</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</si>
  <si>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Jurisdiction with February Uniform Election Day Special Election: </t>
    </r>
    <r>
      <rPr>
        <sz val="12"/>
        <rFont val="Calibri"/>
        <family val="2"/>
        <scheme val="minor"/>
      </rPr>
      <t xml:space="preserve">Period of time for agent delivery of </t>
    </r>
    <r>
      <rPr>
        <b/>
        <i/>
        <u/>
        <sz val="12"/>
        <rFont val="Calibri"/>
        <family val="2"/>
        <scheme val="minor"/>
      </rPr>
      <t>February Uniform Election Date</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</si>
  <si>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County:</t>
    </r>
    <r>
      <rPr>
        <sz val="12"/>
        <rFont val="Calibri"/>
        <family val="2"/>
        <scheme val="minor"/>
      </rPr>
      <t xml:space="preserve"> Must appoint </t>
    </r>
    <r>
      <rPr>
        <b/>
        <i/>
        <u/>
        <sz val="12"/>
        <rFont val="Calibri"/>
        <family val="2"/>
        <scheme val="minor"/>
      </rPr>
      <t>March Town Election</t>
    </r>
    <r>
      <rPr>
        <sz val="12"/>
        <rFont val="Calibri"/>
        <family val="2"/>
        <scheme val="minor"/>
      </rPr>
      <t xml:space="preserve"> </t>
    </r>
    <r>
      <rPr>
        <i/>
        <u/>
        <sz val="12"/>
        <rFont val="Calibri"/>
        <family val="2"/>
        <scheme val="minor"/>
      </rPr>
      <t>absentee</t>
    </r>
    <r>
      <rPr>
        <i/>
        <sz val="12"/>
        <rFont val="Calibri"/>
        <family val="2"/>
        <scheme val="minor"/>
      </rPr>
      <t xml:space="preserve">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ballots </t>
    </r>
    <r>
      <rPr>
        <i/>
        <sz val="12"/>
        <rFont val="Calibri"/>
        <family val="2"/>
        <scheme val="minor"/>
      </rPr>
      <t>return</t>
    </r>
    <r>
      <rPr>
        <sz val="12"/>
        <rFont val="Calibri"/>
        <family val="2"/>
        <scheme val="minor"/>
      </rPr>
      <t xml:space="preserve"> envelopes and mark them "accepted" or "rejected." - before voted </t>
    </r>
    <r>
      <rPr>
        <u/>
        <sz val="12"/>
        <rFont val="Calibri"/>
        <family val="2"/>
        <scheme val="minor"/>
      </rPr>
      <t>absentee</t>
    </r>
    <r>
      <rPr>
        <sz val="12"/>
        <rFont val="Calibri"/>
        <family val="2"/>
        <scheme val="minor"/>
      </rPr>
      <t xml:space="preserve"> (30 days for </t>
    </r>
    <r>
      <rPr>
        <u/>
        <sz val="12"/>
        <rFont val="Calibri"/>
        <family val="2"/>
        <scheme val="minor"/>
      </rPr>
      <t>March</t>
    </r>
    <r>
      <rPr>
        <sz val="12"/>
        <rFont val="Calibri"/>
        <family val="2"/>
        <scheme val="minor"/>
      </rPr>
      <t xml:space="preserve"> Town election) ballots are returned. </t>
    </r>
    <r>
      <rPr>
        <i/>
        <sz val="12"/>
        <rFont val="Calibri"/>
        <family val="2"/>
        <scheme val="minor"/>
      </rPr>
      <t>M.S. 203B.121, subd. 1</t>
    </r>
  </si>
  <si>
    <r>
      <rPr>
        <b/>
        <sz val="12"/>
        <rFont val="Calibri"/>
        <family val="2"/>
        <scheme val="minor"/>
      </rPr>
      <t xml:space="preserve">Town with March Elections: </t>
    </r>
    <r>
      <rPr>
        <sz val="12"/>
        <rFont val="Calibri"/>
        <family val="2"/>
        <scheme val="minor"/>
      </rPr>
      <t xml:space="preserve">Must appoint </t>
    </r>
    <r>
      <rPr>
        <b/>
        <i/>
        <u/>
        <sz val="12"/>
        <rFont val="Calibri"/>
        <family val="2"/>
        <scheme val="minor"/>
      </rPr>
      <t>March Town Election</t>
    </r>
    <r>
      <rPr>
        <sz val="12"/>
        <rFont val="Calibri"/>
        <family val="2"/>
        <scheme val="minor"/>
      </rPr>
      <t xml:space="preserve"> </t>
    </r>
    <r>
      <rPr>
        <i/>
        <u/>
        <sz val="12"/>
        <rFont val="Calibri"/>
        <family val="2"/>
        <scheme val="minor"/>
      </rPr>
      <t>absentee</t>
    </r>
    <r>
      <rPr>
        <i/>
        <sz val="12"/>
        <rFont val="Calibri"/>
        <family val="2"/>
        <scheme val="minor"/>
      </rPr>
      <t xml:space="preserve">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ballots </t>
    </r>
    <r>
      <rPr>
        <i/>
        <sz val="12"/>
        <rFont val="Calibri"/>
        <family val="2"/>
        <scheme val="minor"/>
      </rPr>
      <t>return</t>
    </r>
    <r>
      <rPr>
        <sz val="12"/>
        <rFont val="Calibri"/>
        <family val="2"/>
        <scheme val="minor"/>
      </rPr>
      <t xml:space="preserve"> envelopes and mark them "accepted" or "rejected." - before voted </t>
    </r>
    <r>
      <rPr>
        <u/>
        <sz val="12"/>
        <rFont val="Calibri"/>
        <family val="2"/>
        <scheme val="minor"/>
      </rPr>
      <t>absentee</t>
    </r>
    <r>
      <rPr>
        <sz val="12"/>
        <rFont val="Calibri"/>
        <family val="2"/>
        <scheme val="minor"/>
      </rPr>
      <t xml:space="preserve"> (30 days for </t>
    </r>
    <r>
      <rPr>
        <u/>
        <sz val="12"/>
        <rFont val="Calibri"/>
        <family val="2"/>
        <scheme val="minor"/>
      </rPr>
      <t>March</t>
    </r>
    <r>
      <rPr>
        <sz val="12"/>
        <rFont val="Calibri"/>
        <family val="2"/>
        <scheme val="minor"/>
      </rPr>
      <t xml:space="preserve"> Town election) ballots are returned. </t>
    </r>
    <r>
      <rPr>
        <i/>
        <sz val="12"/>
        <rFont val="Calibri"/>
        <family val="2"/>
        <scheme val="minor"/>
      </rPr>
      <t>M.S. 203B.121, subd. 1</t>
    </r>
  </si>
  <si>
    <r>
      <rPr>
        <b/>
        <sz val="12"/>
        <rFont val="Calibri"/>
        <family val="2"/>
        <scheme val="minor"/>
      </rPr>
      <t>OSS:</t>
    </r>
    <r>
      <rPr>
        <sz val="12"/>
        <rFont val="Calibri"/>
        <family val="2"/>
        <scheme val="minor"/>
      </rPr>
      <t xml:space="preserve"> Must appoint </t>
    </r>
    <r>
      <rPr>
        <b/>
        <i/>
        <u/>
        <sz val="12"/>
        <rFont val="Calibri"/>
        <family val="2"/>
        <scheme val="minor"/>
      </rPr>
      <t>March Town Election</t>
    </r>
    <r>
      <rPr>
        <sz val="12"/>
        <rFont val="Calibri"/>
        <family val="2"/>
        <scheme val="minor"/>
      </rPr>
      <t xml:space="preserve"> </t>
    </r>
    <r>
      <rPr>
        <i/>
        <u/>
        <sz val="12"/>
        <rFont val="Calibri"/>
        <family val="2"/>
        <scheme val="minor"/>
      </rPr>
      <t>absentee</t>
    </r>
    <r>
      <rPr>
        <i/>
        <sz val="12"/>
        <rFont val="Calibri"/>
        <family val="2"/>
        <scheme val="minor"/>
      </rPr>
      <t xml:space="preserve"> ballot board members</t>
    </r>
    <r>
      <rPr>
        <sz val="12"/>
        <rFont val="Calibri"/>
        <family val="2"/>
        <scheme val="minor"/>
      </rPr>
      <t xml:space="preserve"> </t>
    </r>
    <r>
      <rPr>
        <u/>
        <sz val="12"/>
        <rFont val="Calibri"/>
        <family val="2"/>
        <scheme val="minor"/>
      </rPr>
      <t>by</t>
    </r>
    <r>
      <rPr>
        <sz val="12"/>
        <rFont val="Calibri"/>
        <family val="2"/>
        <scheme val="minor"/>
      </rPr>
      <t xml:space="preserve"> the time they are to examine the voted ballots </t>
    </r>
    <r>
      <rPr>
        <i/>
        <sz val="12"/>
        <rFont val="Calibri"/>
        <family val="2"/>
        <scheme val="minor"/>
      </rPr>
      <t>return</t>
    </r>
    <r>
      <rPr>
        <sz val="12"/>
        <rFont val="Calibri"/>
        <family val="2"/>
        <scheme val="minor"/>
      </rPr>
      <t xml:space="preserve"> envelopes and mark them "accepted" or "rejected." - before voted </t>
    </r>
    <r>
      <rPr>
        <u/>
        <sz val="12"/>
        <rFont val="Calibri"/>
        <family val="2"/>
        <scheme val="minor"/>
      </rPr>
      <t>absentee</t>
    </r>
    <r>
      <rPr>
        <sz val="12"/>
        <rFont val="Calibri"/>
        <family val="2"/>
        <scheme val="minor"/>
      </rPr>
      <t xml:space="preserve"> (30 days for </t>
    </r>
    <r>
      <rPr>
        <u/>
        <sz val="12"/>
        <rFont val="Calibri"/>
        <family val="2"/>
        <scheme val="minor"/>
      </rPr>
      <t>March</t>
    </r>
    <r>
      <rPr>
        <sz val="12"/>
        <rFont val="Calibri"/>
        <family val="2"/>
        <scheme val="minor"/>
      </rPr>
      <t xml:space="preserve"> Town election) ballots are returned. </t>
    </r>
    <r>
      <rPr>
        <i/>
        <sz val="12"/>
        <rFont val="Calibri"/>
        <family val="2"/>
        <scheme val="minor"/>
      </rPr>
      <t>M.S. 203B.121, subd. 1</t>
    </r>
  </si>
  <si>
    <r>
      <rPr>
        <b/>
        <sz val="12"/>
        <rFont val="Calibri"/>
        <family val="2"/>
        <scheme val="minor"/>
      </rPr>
      <t>Jurisdiction with February Uniform Election Day Special Elections:</t>
    </r>
    <r>
      <rPr>
        <sz val="12"/>
        <rFont val="Calibri"/>
        <family val="2"/>
        <scheme val="minor"/>
      </rPr>
      <t xml:space="preserve"> If an Absentee Ballot or Mail Ballot returned ballot envelope is rejected within 5 days of the </t>
    </r>
    <r>
      <rPr>
        <b/>
        <i/>
        <u/>
        <sz val="12"/>
        <rFont val="Calibri"/>
        <family val="2"/>
        <scheme val="minor"/>
      </rPr>
      <t>February Uniform Election Date</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</si>
  <si>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Jurisdiction with February Uniform Election Day Special Election: </t>
    </r>
    <r>
      <rPr>
        <sz val="12"/>
        <rFont val="Calibri"/>
        <family val="2"/>
        <scheme val="minor"/>
      </rPr>
      <t xml:space="preserve">Last day to apply for </t>
    </r>
    <r>
      <rPr>
        <b/>
        <i/>
        <u/>
        <sz val="12"/>
        <rFont val="Calibri"/>
        <family val="2"/>
        <scheme val="minor"/>
      </rPr>
      <t>February Uniform Election Date</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</si>
  <si>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Jurisdiction with February Uniform Election Day Special Election: </t>
    </r>
    <r>
      <rPr>
        <b/>
        <i/>
        <u/>
        <sz val="12"/>
        <rFont val="Calibri"/>
        <family val="2"/>
        <scheme val="minor"/>
      </rPr>
      <t>February Uniform Election Date</t>
    </r>
    <r>
      <rPr>
        <sz val="12"/>
        <rFont val="Calibri"/>
        <family val="2"/>
        <scheme val="minor"/>
      </rPr>
      <t xml:space="preserve"> county &amp; municipal Absentee Ballot voting offices open until 5:00 p.m. for acceptance of Absentee Ballot applications &amp; casting of Absentee Ballots. School districts conducting a standalone election &amp; administering their own Absentee Ballot voting, need not comply - until 5:00 p.m. on the day immediately preceding election. </t>
    </r>
    <r>
      <rPr>
        <i/>
        <sz val="12"/>
        <rFont val="Calibri"/>
        <family val="2"/>
        <scheme val="minor"/>
      </rPr>
      <t>M.S. 203B.085</t>
    </r>
  </si>
  <si>
    <r>
      <rPr>
        <b/>
        <sz val="12"/>
        <rFont val="Calibri"/>
        <family val="2"/>
        <scheme val="minor"/>
      </rPr>
      <t>Jurisdiction with February Uniform Election Day Special Election:</t>
    </r>
    <r>
      <rPr>
        <sz val="12"/>
        <rFont val="Calibri"/>
        <family val="2"/>
        <scheme val="minor"/>
      </rPr>
      <t xml:space="preserve"> After polls close on </t>
    </r>
    <r>
      <rPr>
        <b/>
        <i/>
        <u/>
        <sz val="12"/>
        <rFont val="Calibri"/>
        <family val="2"/>
        <scheme val="minor"/>
      </rPr>
      <t>February Uniform Election Date</t>
    </r>
    <r>
      <rPr>
        <sz val="12"/>
        <rFont val="Calibri"/>
        <family val="2"/>
        <scheme val="minor"/>
      </rPr>
      <t xml:space="preserv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</si>
  <si>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Jurisdiction with February Uniform Election Day Special Election: </t>
    </r>
    <r>
      <rPr>
        <sz val="12"/>
        <rFont val="Calibri"/>
        <family val="2"/>
        <scheme val="minor"/>
      </rPr>
      <t xml:space="preserve">Counties post voter history from </t>
    </r>
    <r>
      <rPr>
        <b/>
        <i/>
        <u/>
        <sz val="12"/>
        <rFont val="Calibri"/>
        <family val="2"/>
        <scheme val="minor"/>
      </rPr>
      <t>February Uniform Election Date</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</si>
  <si>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Jurisdiction with April Uniform Election Day Special Election:</t>
    </r>
    <r>
      <rPr>
        <sz val="12"/>
        <rFont val="Calibri"/>
        <family val="2"/>
        <scheme val="minor"/>
      </rPr>
      <t xml:space="preserve"> The </t>
    </r>
    <r>
      <rPr>
        <i/>
        <sz val="12"/>
        <rFont val="Calibri"/>
        <family val="2"/>
        <scheme val="minor"/>
      </rPr>
      <t>county auditor</t>
    </r>
    <r>
      <rPr>
        <sz val="12"/>
        <rFont val="Calibri"/>
        <family val="2"/>
        <scheme val="minor"/>
      </rPr>
      <t xml:space="preserve"> is to transmit </t>
    </r>
    <r>
      <rPr>
        <b/>
        <i/>
        <u/>
        <sz val="12"/>
        <rFont val="Calibri"/>
        <family val="2"/>
        <scheme val="minor"/>
      </rPr>
      <t>April Uniform Election Date</t>
    </r>
    <r>
      <rPr>
        <sz val="12"/>
        <rFont val="Calibri"/>
        <family val="2"/>
        <scheme val="minor"/>
      </rPr>
      <t xml:space="preserve"> UOCAVA ballots for jurisdiction residents with UOCAVA applications on file for that calendar year. </t>
    </r>
    <r>
      <rPr>
        <u/>
        <sz val="12"/>
        <rFont val="Calibri"/>
        <family val="2"/>
        <scheme val="minor"/>
      </rPr>
      <t>Jurisdiction clerk to provide ballots to auditor's office for transmission</t>
    </r>
    <r>
      <rPr>
        <sz val="12"/>
        <rFont val="Calibri"/>
        <family val="2"/>
        <scheme val="minor"/>
      </rPr>
      <t xml:space="preserve"> - at least 46 days before the election. </t>
    </r>
    <r>
      <rPr>
        <i/>
        <sz val="12"/>
        <rFont val="Calibri"/>
        <family val="2"/>
        <scheme val="minor"/>
      </rPr>
      <t>M.S. 203B.22</t>
    </r>
  </si>
  <si>
    <r>
      <rPr>
        <b/>
        <sz val="12"/>
        <rFont val="Calibri"/>
        <family val="2"/>
        <scheme val="minor"/>
      </rPr>
      <t>Jurisdiction with April Uniform Election Day Special Election:</t>
    </r>
    <r>
      <rPr>
        <sz val="12"/>
        <rFont val="Calibri"/>
        <family val="2"/>
        <scheme val="minor"/>
      </rPr>
      <t xml:space="preserve"> Must appoint </t>
    </r>
    <r>
      <rPr>
        <b/>
        <i/>
        <u/>
        <sz val="12"/>
        <rFont val="Calibri"/>
        <family val="2"/>
        <scheme val="minor"/>
      </rPr>
      <t xml:space="preserve">April Uniform Election Date </t>
    </r>
    <r>
      <rPr>
        <i/>
        <sz val="12"/>
        <rFont val="Calibri"/>
        <family val="2"/>
        <scheme val="minor"/>
      </rPr>
      <t>absentee, mail and UOCAVA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</si>
  <si>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 xml:space="preserve">Jurisdiction with April Uniform Election Day Special Election: </t>
    </r>
    <r>
      <rPr>
        <sz val="12"/>
        <rFont val="Calibri"/>
        <family val="2"/>
        <scheme val="minor"/>
      </rPr>
      <t xml:space="preserve">Counties make master lists available for </t>
    </r>
    <r>
      <rPr>
        <b/>
        <i/>
        <u/>
        <sz val="12"/>
        <rFont val="Calibri"/>
        <family val="2"/>
        <scheme val="minor"/>
      </rPr>
      <t>April Uniform Election Date</t>
    </r>
    <r>
      <rPr>
        <sz val="12"/>
        <rFont val="Calibri"/>
        <family val="2"/>
        <scheme val="minor"/>
      </rPr>
      <t xml:space="preserve"> Absentee Ballot voting. Suggestion: Even if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t>
    </r>
    <r>
      <rPr>
        <i/>
        <sz val="12"/>
        <rFont val="Calibri"/>
        <family val="2"/>
        <scheme val="minor"/>
      </rPr>
      <t xml:space="preserve"> M.S. 201.091, subd. 2</t>
    </r>
  </si>
  <si>
    <r>
      <rPr>
        <b/>
        <sz val="12"/>
        <rFont val="Calibri"/>
        <family val="2"/>
        <scheme val="minor"/>
      </rPr>
      <t>Jurisdiction with February Uniform Election Day Special Election:</t>
    </r>
    <r>
      <rPr>
        <sz val="12"/>
        <rFont val="Calibri"/>
        <family val="2"/>
        <scheme val="minor"/>
      </rPr>
      <t xml:space="preserve"> Last day to designate location for </t>
    </r>
    <r>
      <rPr>
        <b/>
        <i/>
        <u/>
        <sz val="12"/>
        <rFont val="Calibri"/>
        <family val="2"/>
        <scheme val="minor"/>
      </rPr>
      <t>February Uniform Election Date</t>
    </r>
    <r>
      <rPr>
        <sz val="12"/>
        <rFont val="Calibri"/>
        <family val="2"/>
        <scheme val="minor"/>
      </rPr>
      <t xml:space="preserve"> Absentee Ballot voting. Assistive voting device required for all Absentee Ballot voting locations, except towns having a standalone special election that are not required to have an assistive voting device at the election day poll location - 14 weeks before election. M.S. 203B.081, subd. 2</t>
    </r>
  </si>
  <si>
    <r>
      <rPr>
        <b/>
        <sz val="12"/>
        <rFont val="Calibri"/>
        <family val="2"/>
        <scheme val="minor"/>
      </rPr>
      <t xml:space="preserve">Jurisdiction with February Uniform Election Day Special Election: </t>
    </r>
    <r>
      <rPr>
        <sz val="12"/>
        <rFont val="Calibri"/>
        <family val="2"/>
        <scheme val="minor"/>
      </rPr>
      <t xml:space="preserve">Because of the Annual List Maintenance (ALM) being conducted within an Absentee Ballot voting period, if a jurisdiction with a </t>
    </r>
    <r>
      <rPr>
        <b/>
        <i/>
        <u/>
        <sz val="12"/>
        <rFont val="Calibri"/>
        <family val="2"/>
        <scheme val="minor"/>
      </rPr>
      <t>February Uniform Election Date</t>
    </r>
    <r>
      <rPr>
        <sz val="12"/>
        <rFont val="Calibri"/>
        <family val="2"/>
        <scheme val="minor"/>
      </rPr>
      <t xml:space="preserve"> special election has sent any Absentee Ballots to registered voters before this date, they should verify that those names are not on the "inactivation" list (auditor has list). If so, the county will need to re-activate the voter's record because they have applied for an Absentee Ballot (completed an election activity that includes signing a certification statement) before the ALM process and, therefore, their record maybe "should have" remained active as there was an absentee ballot administered while "active" and is in the process of being voted. Consult legal advisor for guidance.</t>
    </r>
    <r>
      <rPr>
        <i/>
        <sz val="12"/>
        <rFont val="Calibri"/>
        <family val="2"/>
        <scheme val="minor"/>
      </rPr>
      <t xml:space="preserve"> M.S. 201.171</t>
    </r>
  </si>
  <si>
    <r>
      <rPr>
        <b/>
        <sz val="12"/>
        <rFont val="Calibri"/>
        <family val="2"/>
        <scheme val="minor"/>
      </rPr>
      <t>Jurisdiction with April Uniform Election Day Special Election:</t>
    </r>
    <r>
      <rPr>
        <sz val="12"/>
        <rFont val="Calibri"/>
        <family val="2"/>
        <scheme val="minor"/>
      </rPr>
      <t xml:space="preserve"> Last day to send a </t>
    </r>
    <r>
      <rPr>
        <b/>
        <i/>
        <u/>
        <sz val="12"/>
        <rFont val="Calibri"/>
        <family val="2"/>
        <scheme val="minor"/>
      </rPr>
      <t>April Uniform Election Date</t>
    </r>
    <r>
      <rPr>
        <sz val="12"/>
        <rFont val="Calibri"/>
        <family val="2"/>
        <scheme val="minor"/>
      </rPr>
      <t xml:space="preserv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</si>
  <si>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Jurisdiction with April Uniform Election Day Special Election: </t>
    </r>
    <r>
      <rPr>
        <sz val="12"/>
        <rFont val="Calibri"/>
        <family val="2"/>
        <scheme val="minor"/>
      </rPr>
      <t xml:space="preserve">Counties make master lists available for </t>
    </r>
    <r>
      <rPr>
        <b/>
        <i/>
        <u/>
        <sz val="12"/>
        <rFont val="Calibri"/>
        <family val="2"/>
        <scheme val="minor"/>
      </rPr>
      <t>April Uniform Election Date</t>
    </r>
    <r>
      <rPr>
        <sz val="12"/>
        <rFont val="Calibri"/>
        <family val="2"/>
        <scheme val="minor"/>
      </rPr>
      <t xml:space="preserve"> Absentee Ballot voting. Suggestion: If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</si>
  <si>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Jurisdiction with April Uniform Election Day Special Election:</t>
    </r>
    <r>
      <rPr>
        <sz val="12"/>
        <rFont val="Calibri"/>
        <family val="2"/>
        <scheme val="minor"/>
      </rPr>
      <t xml:space="preserve"> Period of time for Absentee Voting for </t>
    </r>
    <r>
      <rPr>
        <b/>
        <i/>
        <u/>
        <sz val="12"/>
        <rFont val="Calibri"/>
        <family val="2"/>
        <scheme val="minor"/>
      </rPr>
      <t>April Uniform Election Date</t>
    </r>
    <r>
      <rPr>
        <sz val="12"/>
        <rFont val="Calibri"/>
        <family val="2"/>
        <scheme val="minor"/>
      </rPr>
      <t xml:space="preserve">. Assistive voting device required for all Absentee Ballot voting locations, except towns having a standalone special election that are not required to have an assistive voting device at the election day poll location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</si>
  <si>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Jurisdiction with April Uniform Election Day Special Election: </t>
    </r>
    <r>
      <rPr>
        <sz val="12"/>
        <rFont val="Calibri"/>
        <family val="2"/>
        <scheme val="minor"/>
      </rPr>
      <t xml:space="preserve">An agent returning another's Absentee Ballot or Mail Ballot must show ID with name &amp; signature. </t>
    </r>
    <r>
      <rPr>
        <b/>
        <i/>
        <u/>
        <sz val="12"/>
        <rFont val="Calibri"/>
        <family val="2"/>
        <scheme val="minor"/>
      </rPr>
      <t>April Uniform Election Date</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t>
    </r>
    <r>
      <rPr>
        <i/>
        <sz val="12"/>
        <rFont val="Calibri"/>
        <family val="2"/>
        <scheme val="minor"/>
      </rPr>
      <t xml:space="preserve"> M.S. 203B.08, subd. 1; M.R. 8210.2200, subp. 3</t>
    </r>
  </si>
  <si>
    <r>
      <rPr>
        <b/>
        <sz val="12"/>
        <rFont val="Calibri"/>
        <family val="2"/>
        <scheme val="minor"/>
      </rPr>
      <t>Jurisdiction with April Uniform Election Day Special Election:</t>
    </r>
    <r>
      <rPr>
        <sz val="12"/>
        <rFont val="Calibri"/>
        <family val="2"/>
        <scheme val="minor"/>
      </rPr>
      <t xml:space="preserve"> All </t>
    </r>
    <r>
      <rPr>
        <b/>
        <i/>
        <u/>
        <sz val="12"/>
        <rFont val="Calibri"/>
        <family val="2"/>
        <scheme val="minor"/>
      </rPr>
      <t>April Uniform Election Date</t>
    </r>
    <r>
      <rPr>
        <sz val="12"/>
        <rFont val="Calibri"/>
        <family val="2"/>
        <scheme val="minor"/>
      </rPr>
      <t xml:space="preserve"> administrators date, stamp or initial &amp; record returned voted ballot envelopes (if SVRS being used, mark as received in SVRS) &amp; place in secure location for ballot board review.</t>
    </r>
    <r>
      <rPr>
        <i/>
        <sz val="12"/>
        <rFont val="Calibri"/>
        <family val="2"/>
        <scheme val="minor"/>
      </rPr>
      <t xml:space="preserve"> M.S. 203B.08, subd. 3; M.R. 8210.2300; 8210.2400</t>
    </r>
  </si>
  <si>
    <r>
      <rPr>
        <b/>
        <sz val="12"/>
        <rFont val="Calibri"/>
        <family val="2"/>
        <scheme val="minor"/>
      </rPr>
      <t>Jurisdiction with April Uniform Election Day Special Election:</t>
    </r>
    <r>
      <rPr>
        <sz val="12"/>
        <rFont val="Calibri"/>
        <family val="2"/>
        <scheme val="minor"/>
      </rPr>
      <t xml:space="preserve"> </t>
    </r>
    <r>
      <rPr>
        <b/>
        <i/>
        <u/>
        <sz val="12"/>
        <rFont val="Calibri"/>
        <family val="2"/>
        <scheme val="minor"/>
      </rPr>
      <t>April Uniform Election Date</t>
    </r>
    <r>
      <rPr>
        <sz val="12"/>
        <rFont val="Calibri"/>
        <family val="2"/>
        <scheme val="minor"/>
      </rPr>
      <t xml:space="preserve"> Absentee Ballot and Mail Election ballot boards review voted returned ballot envelopes for "acceptance" or "rejection." Within 5 days after receipt for voted ballots returned from beginning of Absentee Ballot voting period through the 15th day before the election. Beginning the 14th day before the election, voted ballots must be reviewed within 3 days - beginning of Absentee Ballot and Mail Election voting period (at least 46 days before election) until no later than 24 hours after the end of voting. </t>
    </r>
    <r>
      <rPr>
        <i/>
        <sz val="12"/>
        <rFont val="Calibri"/>
        <family val="2"/>
        <scheme val="minor"/>
      </rPr>
      <t>M.S. 203B.08, subd. 3; 203B.121, subd. 5(c); 204B.46</t>
    </r>
  </si>
  <si>
    <r>
      <rPr>
        <b/>
        <sz val="12"/>
        <rFont val="Calibri"/>
        <family val="2"/>
        <scheme val="minor"/>
      </rPr>
      <t>Jurisdiction with April Uniform Election Day Special Election:</t>
    </r>
    <r>
      <rPr>
        <sz val="12"/>
        <rFont val="Calibri"/>
        <family val="2"/>
        <scheme val="minor"/>
      </rPr>
      <t xml:space="preserve"> Period of time to send </t>
    </r>
    <r>
      <rPr>
        <b/>
        <i/>
        <u/>
        <sz val="12"/>
        <rFont val="Calibri"/>
        <family val="2"/>
        <scheme val="minor"/>
      </rPr>
      <t>April Uniform Election Date</t>
    </r>
    <r>
      <rPr>
        <sz val="12"/>
        <rFont val="Calibri"/>
        <family val="2"/>
        <scheme val="minor"/>
      </rPr>
      <t xml:space="preserve"> mail ballots to registered voters in mail ballot precincts or mail elections by nonforwardable mail. Send NRMail Ballot notice to Challenged/See ID identified voters - not more than 30 days (not regularly scheduled election) nor later than 14 days. </t>
    </r>
    <r>
      <rPr>
        <i/>
        <sz val="12"/>
        <rFont val="Calibri"/>
        <family val="2"/>
        <scheme val="minor"/>
      </rPr>
      <t>M.S. 204B.45, subd. 2</t>
    </r>
  </si>
  <si>
    <r>
      <rPr>
        <b/>
        <sz val="12"/>
        <rFont val="Calibri"/>
        <family val="2"/>
        <scheme val="minor"/>
      </rPr>
      <t>Jurisdiction with April Uniform Election Day Special Election:</t>
    </r>
    <r>
      <rPr>
        <sz val="12"/>
        <rFont val="Calibri"/>
        <family val="2"/>
        <scheme val="minor"/>
      </rPr>
      <t xml:space="preserve"> </t>
    </r>
    <r>
      <rPr>
        <b/>
        <i/>
        <u/>
        <sz val="12"/>
        <rFont val="Calibri"/>
        <family val="2"/>
        <scheme val="minor"/>
      </rPr>
      <t>April Uniform Election Date</t>
    </r>
    <r>
      <rPr>
        <sz val="12"/>
        <rFont val="Calibri"/>
        <family val="2"/>
        <scheme val="minor"/>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30 days before "not regularly scheduled" election) until no later than 24 hours after the end of voting.</t>
    </r>
    <r>
      <rPr>
        <i/>
        <sz val="12"/>
        <rFont val="Calibri"/>
        <family val="2"/>
        <scheme val="minor"/>
      </rPr>
      <t xml:space="preserve"> M.S. 203B.08, subd. 3; 204B.45, subd. 2; 203B.121, subd. 5(c)</t>
    </r>
  </si>
  <si>
    <r>
      <rPr>
        <b/>
        <sz val="12"/>
        <rFont val="Calibri"/>
        <family val="2"/>
        <scheme val="minor"/>
      </rPr>
      <t>Jurisdiction with April Uniform Election Day Special Election:</t>
    </r>
    <r>
      <rPr>
        <sz val="12"/>
        <rFont val="Calibri"/>
        <family val="2"/>
        <scheme val="minor"/>
      </rPr>
      <t xml:space="preserve"> Period of time during which Election Judges shall deliver </t>
    </r>
    <r>
      <rPr>
        <b/>
        <i/>
        <u/>
        <sz val="12"/>
        <rFont val="Calibri"/>
        <family val="2"/>
        <scheme val="minor"/>
      </rPr>
      <t>April Uniform Election Date</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</si>
  <si>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Jurisdiction with April Uniform Election Day Special Election: </t>
    </r>
    <r>
      <rPr>
        <sz val="12"/>
        <rFont val="Calibri"/>
        <family val="2"/>
        <scheme val="minor"/>
      </rPr>
      <t xml:space="preserve">Last day to send an initial or subsequent mailing of Mail Ballot or Mail Election ballots to those voters in a </t>
    </r>
    <r>
      <rPr>
        <b/>
        <i/>
        <u/>
        <sz val="12"/>
        <rFont val="Calibri"/>
        <family val="2"/>
        <scheme val="minor"/>
      </rPr>
      <t>April Uniform Election Date</t>
    </r>
    <r>
      <rPr>
        <sz val="12"/>
        <rFont val="Calibri"/>
        <family val="2"/>
        <scheme val="minor"/>
      </rPr>
      <t xml:space="preserve"> mail ballot precinct who registered to vote before the 20th day before the election - no later than 14 days before the election. </t>
    </r>
    <r>
      <rPr>
        <i/>
        <sz val="12"/>
        <rFont val="Calibri"/>
        <family val="2"/>
        <scheme val="minor"/>
      </rPr>
      <t>M.S. 204B.45, subd. 2; 204B.46</t>
    </r>
  </si>
  <si>
    <r>
      <rPr>
        <b/>
        <sz val="12"/>
        <rFont val="Calibri"/>
        <family val="2"/>
        <scheme val="minor"/>
      </rPr>
      <t xml:space="preserve">Jurisdiction with April Uniform Election Day Special Election: </t>
    </r>
    <r>
      <rPr>
        <sz val="12"/>
        <rFont val="Calibri"/>
        <family val="2"/>
        <scheme val="minor"/>
      </rPr>
      <t xml:space="preserve">After the close of business on the 7th day before the </t>
    </r>
    <r>
      <rPr>
        <b/>
        <i/>
        <u/>
        <sz val="12"/>
        <rFont val="Calibri"/>
        <family val="2"/>
        <scheme val="minor"/>
      </rPr>
      <t>April Uniform Election Date</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</si>
  <si>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Jurisdiction with April Uniform Election Date Special Election: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April Uniform Election Date</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</si>
  <si>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Jurisdiction with April Uniform Election Day Special Election: </t>
    </r>
    <r>
      <rPr>
        <sz val="12"/>
        <rFont val="Calibri"/>
        <family val="2"/>
        <scheme val="minor"/>
      </rPr>
      <t xml:space="preserve">Period of time for agent delivery of </t>
    </r>
    <r>
      <rPr>
        <b/>
        <i/>
        <u/>
        <sz val="12"/>
        <rFont val="Calibri"/>
        <family val="2"/>
        <scheme val="minor"/>
      </rPr>
      <t>April Uniform Election Date</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</si>
  <si>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Jurisdiction with April Uniform Election Day Special Election:</t>
    </r>
    <r>
      <rPr>
        <sz val="12"/>
        <rFont val="Calibri"/>
        <family val="2"/>
        <scheme val="minor"/>
      </rPr>
      <t xml:space="preserve"> If an Absentee Ballot or Mail Ballot returned ballot envelope is rejected within 5 days of the </t>
    </r>
    <r>
      <rPr>
        <b/>
        <i/>
        <u/>
        <sz val="12"/>
        <rFont val="Calibri"/>
        <family val="2"/>
        <scheme val="minor"/>
      </rPr>
      <t>April Uniform Election Date</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</si>
  <si>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Jurisdiction with April Uniform Election Day Special Election:</t>
    </r>
    <r>
      <rPr>
        <sz val="12"/>
        <rFont val="Calibri"/>
        <family val="2"/>
        <scheme val="minor"/>
      </rPr>
      <t xml:space="preserve"> County or municipal clerk's office must be open to accept Absentee Ballot applications &amp; for casting of Absentee Ballots at least 10:00 a.m. to 3:00 p.m. School districts holding standalone election &amp; administering their own Absentee Ballot voting, need not comply - Saturday before </t>
    </r>
    <r>
      <rPr>
        <b/>
        <i/>
        <u/>
        <sz val="12"/>
        <rFont val="Calibri"/>
        <family val="2"/>
        <scheme val="minor"/>
      </rPr>
      <t>April Uniform Election Date</t>
    </r>
    <r>
      <rPr>
        <sz val="12"/>
        <rFont val="Calibri"/>
        <family val="2"/>
        <scheme val="minor"/>
      </rPr>
      <t xml:space="preserve"> elections. </t>
    </r>
    <r>
      <rPr>
        <i/>
        <sz val="12"/>
        <rFont val="Calibri"/>
        <family val="2"/>
        <scheme val="minor"/>
      </rPr>
      <t>M.S. 203B.085</t>
    </r>
  </si>
  <si>
    <r>
      <rPr>
        <b/>
        <sz val="12"/>
        <rFont val="Calibri"/>
        <family val="2"/>
        <scheme val="minor"/>
      </rPr>
      <t xml:space="preserve">Jurisdiction with April Uniform Election Day Special Election: </t>
    </r>
    <r>
      <rPr>
        <sz val="12"/>
        <rFont val="Calibri"/>
        <family val="2"/>
        <scheme val="minor"/>
      </rPr>
      <t xml:space="preserve">Last day to apply for </t>
    </r>
    <r>
      <rPr>
        <b/>
        <i/>
        <u/>
        <sz val="12"/>
        <rFont val="Calibri"/>
        <family val="2"/>
        <scheme val="minor"/>
      </rPr>
      <t>April Uniform Election Date</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</si>
  <si>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Jurisdiction with May Uniform Election Day Special Election: </t>
    </r>
    <r>
      <rPr>
        <b/>
        <i/>
        <u/>
        <sz val="12"/>
        <rFont val="Calibri"/>
        <family val="2"/>
        <scheme val="minor"/>
      </rPr>
      <t>May Uniform Election Date</t>
    </r>
    <r>
      <rPr>
        <sz val="12"/>
        <rFont val="Calibri"/>
        <family val="2"/>
        <scheme val="minor"/>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30 days before "not regularly scheduled" election) until no later than 24 hours after the end of voting. </t>
    </r>
    <r>
      <rPr>
        <i/>
        <sz val="12"/>
        <rFont val="Calibri"/>
        <family val="2"/>
        <scheme val="minor"/>
      </rPr>
      <t>M.S. 203B.08, subd. 3; 204B.45, subd. 2; 203B.121, subd. 5(c)</t>
    </r>
  </si>
  <si>
    <r>
      <rPr>
        <b/>
        <sz val="12"/>
        <rFont val="Calibri"/>
        <family val="2"/>
        <scheme val="minor"/>
      </rPr>
      <t xml:space="preserve">Jurisdiction with April Uniform Election Day Special Election: </t>
    </r>
    <r>
      <rPr>
        <b/>
        <i/>
        <u/>
        <sz val="12"/>
        <rFont val="Calibri"/>
        <family val="2"/>
        <scheme val="minor"/>
      </rPr>
      <t>April Uniform Election Date</t>
    </r>
    <r>
      <rPr>
        <sz val="12"/>
        <rFont val="Calibri"/>
        <family val="2"/>
        <scheme val="minor"/>
      </rPr>
      <t xml:space="preserve"> county &amp; municipal Absentee Ballot voting offices open until 5:00 p.m. for acceptance of Absentee Ballot applications &amp; casting of Absentee Ballots. School districts conducting a standalone election &amp; administering their own Absentee Ballot voting, need not comply - until 5:00 p.m. on the day immediately preceding election. </t>
    </r>
    <r>
      <rPr>
        <i/>
        <sz val="12"/>
        <rFont val="Calibri"/>
        <family val="2"/>
        <scheme val="minor"/>
      </rPr>
      <t>M.S. 203B.085</t>
    </r>
  </si>
  <si>
    <r>
      <rPr>
        <b/>
        <sz val="12"/>
        <rFont val="Calibri"/>
        <family val="2"/>
        <scheme val="minor"/>
      </rPr>
      <t xml:space="preserve">Jurisdiction with April Uniform Election Day Special Elections: </t>
    </r>
    <r>
      <rPr>
        <sz val="12"/>
        <rFont val="Calibri"/>
        <family val="2"/>
        <scheme val="minor"/>
      </rPr>
      <t xml:space="preserve">After polls close on </t>
    </r>
    <r>
      <rPr>
        <b/>
        <i/>
        <u/>
        <sz val="12"/>
        <rFont val="Calibri"/>
        <family val="2"/>
        <scheme val="minor"/>
      </rPr>
      <t>April Uniform Election Date</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</si>
  <si>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Jurisdiction with April Uniform Election Day Special Election:</t>
    </r>
    <r>
      <rPr>
        <sz val="12"/>
        <rFont val="Calibri"/>
        <family val="2"/>
        <scheme val="minor"/>
      </rPr>
      <t xml:space="preserve"> Counties post voter history from </t>
    </r>
    <r>
      <rPr>
        <b/>
        <i/>
        <u/>
        <sz val="12"/>
        <rFont val="Calibri"/>
        <family val="2"/>
        <scheme val="minor"/>
      </rPr>
      <t>April Uniform Election Date</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</si>
  <si>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Jurisdiction with April Uniform Election Day Special Election: </t>
    </r>
    <r>
      <rPr>
        <sz val="12"/>
        <rFont val="Calibri"/>
        <family val="2"/>
        <scheme val="minor"/>
      </rPr>
      <t xml:space="preserve">Last day for counties to enter </t>
    </r>
    <r>
      <rPr>
        <b/>
        <i/>
        <u/>
        <sz val="12"/>
        <rFont val="Calibri"/>
        <family val="2"/>
        <scheme val="minor"/>
      </rPr>
      <t>April Uniform Election Date</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 within 42 days of election. </t>
    </r>
    <r>
      <rPr>
        <i/>
        <sz val="12"/>
        <rFont val="Calibri"/>
        <family val="2"/>
        <scheme val="minor"/>
      </rPr>
      <t>M.S. 201.121, subd. 1(a); 201.171</t>
    </r>
  </si>
  <si>
    <r>
      <rPr>
        <b/>
        <sz val="12"/>
        <rFont val="Calibri"/>
        <family val="2"/>
        <scheme val="minor"/>
      </rPr>
      <t>Jurisdiction with April Uniform Election Day Special Election:</t>
    </r>
    <r>
      <rPr>
        <sz val="12"/>
        <rFont val="Calibri"/>
        <family val="2"/>
        <scheme val="minor"/>
      </rPr>
      <t xml:space="preserve"> Time period to send notice of Absentee Ballot rejection if the voter did not otherwise vote in the </t>
    </r>
    <r>
      <rPr>
        <b/>
        <i/>
        <u/>
        <sz val="12"/>
        <rFont val="Calibri"/>
        <family val="2"/>
        <scheme val="minor"/>
      </rPr>
      <t>April Uniform Election Date</t>
    </r>
    <r>
      <rPr>
        <sz val="12"/>
        <rFont val="Calibri"/>
        <family val="2"/>
        <scheme val="minor"/>
      </rPr>
      <t xml:space="preserve"> special election (not if it was a special primary) - 6-10 weeks after election. </t>
    </r>
    <r>
      <rPr>
        <i/>
        <sz val="12"/>
        <rFont val="Calibri"/>
        <family val="2"/>
        <scheme val="minor"/>
      </rPr>
      <t>M.S. 203B.121, subd. 2(d)</t>
    </r>
  </si>
  <si>
    <r>
      <rPr>
        <b/>
        <sz val="12"/>
        <rFont val="Calibri"/>
        <family val="2"/>
        <scheme val="minor"/>
      </rPr>
      <t>Jurisdiction with April Uniform Election Day Special Election:</t>
    </r>
    <r>
      <rPr>
        <sz val="12"/>
        <rFont val="Calibri"/>
        <family val="2"/>
        <scheme val="minor"/>
      </rPr>
      <t xml:space="preserve"> Last day to designate location for </t>
    </r>
    <r>
      <rPr>
        <b/>
        <i/>
        <u/>
        <sz val="12"/>
        <rFont val="Calibri"/>
        <family val="2"/>
        <scheme val="minor"/>
      </rPr>
      <t>April Uniform Election Date</t>
    </r>
    <r>
      <rPr>
        <sz val="12"/>
        <rFont val="Calibri"/>
        <family val="2"/>
        <scheme val="minor"/>
      </rPr>
      <t xml:space="preserve"> Absentee Ballot voting. Assistive voting device required for all Absentee Ballot voting locations, except towns having a standalone special election that are not required to have an assistive voting device at the election day poll location - 14 weeks before election (1/1/2019 is a Holiday). M.S. 203B.081, subd. 2</t>
    </r>
  </si>
  <si>
    <r>
      <rPr>
        <b/>
        <sz val="12"/>
        <rFont val="Calibri"/>
        <family val="2"/>
        <scheme val="minor"/>
      </rPr>
      <t>Jurisdiction with April Uniform Election Date Special Election:</t>
    </r>
    <r>
      <rPr>
        <sz val="12"/>
        <rFont val="Calibri"/>
        <family val="2"/>
        <scheme val="minor"/>
      </rPr>
      <t xml:space="preserve"> Last day to send a </t>
    </r>
    <r>
      <rPr>
        <b/>
        <i/>
        <u/>
        <sz val="12"/>
        <rFont val="Calibri"/>
        <family val="2"/>
        <scheme val="minor"/>
      </rPr>
      <t>April Uniform Election Date</t>
    </r>
    <r>
      <rPr>
        <sz val="12"/>
        <rFont val="Calibri"/>
        <family val="2"/>
        <scheme val="minor"/>
      </rPr>
      <t xml:space="preserv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</si>
  <si>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 xml:space="preserve">Town with March Elections: </t>
    </r>
    <r>
      <rPr>
        <sz val="12"/>
        <rFont val="Calibri"/>
        <family val="2"/>
        <scheme val="minor"/>
      </rPr>
      <t xml:space="preserve">Absentee Ballots ready for March Township Elections - at least 30 days before </t>
    </r>
    <r>
      <rPr>
        <b/>
        <i/>
        <u/>
        <sz val="12"/>
        <rFont val="Calibri"/>
        <family val="2"/>
        <scheme val="minor"/>
      </rPr>
      <t>March Town</t>
    </r>
    <r>
      <rPr>
        <sz val="12"/>
        <rFont val="Calibri"/>
        <family val="2"/>
        <scheme val="minor"/>
      </rPr>
      <t xml:space="preserve"> elections. </t>
    </r>
    <r>
      <rPr>
        <i/>
        <sz val="12"/>
        <rFont val="Calibri"/>
        <family val="2"/>
        <scheme val="minor"/>
      </rPr>
      <t>M.S. 204B.35, subd. 4</t>
    </r>
  </si>
  <si>
    <r>
      <rPr>
        <b/>
        <sz val="12"/>
        <rFont val="Calibri"/>
        <family val="2"/>
        <scheme val="minor"/>
      </rPr>
      <t xml:space="preserve">County: </t>
    </r>
    <r>
      <rPr>
        <sz val="12"/>
        <rFont val="Calibri"/>
        <family val="2"/>
        <scheme val="minor"/>
      </rPr>
      <t xml:space="preserve">Absentee Ballots ready for March Township Elections - at least 30 days before </t>
    </r>
    <r>
      <rPr>
        <b/>
        <i/>
        <u/>
        <sz val="12"/>
        <rFont val="Calibri"/>
        <family val="2"/>
        <scheme val="minor"/>
      </rPr>
      <t>March Town</t>
    </r>
    <r>
      <rPr>
        <sz val="12"/>
        <rFont val="Calibri"/>
        <family val="2"/>
        <scheme val="minor"/>
      </rPr>
      <t xml:space="preserve"> elections. </t>
    </r>
    <r>
      <rPr>
        <i/>
        <sz val="12"/>
        <rFont val="Calibri"/>
        <family val="2"/>
        <scheme val="minor"/>
      </rPr>
      <t>M.S. 204B.35, subd. 4</t>
    </r>
  </si>
  <si>
    <r>
      <rPr>
        <b/>
        <sz val="12"/>
        <rFont val="Calibri"/>
        <family val="2"/>
        <scheme val="minor"/>
      </rPr>
      <t xml:space="preserve">OSS: </t>
    </r>
    <r>
      <rPr>
        <sz val="12"/>
        <rFont val="Calibri"/>
        <family val="2"/>
        <scheme val="minor"/>
      </rPr>
      <t xml:space="preserve">Absentee Ballots ready for March Township Elections - at least 30 days before </t>
    </r>
    <r>
      <rPr>
        <b/>
        <i/>
        <u/>
        <sz val="12"/>
        <rFont val="Calibri"/>
        <family val="2"/>
        <scheme val="minor"/>
      </rPr>
      <t>March Town</t>
    </r>
    <r>
      <rPr>
        <sz val="12"/>
        <rFont val="Calibri"/>
        <family val="2"/>
        <scheme val="minor"/>
      </rPr>
      <t xml:space="preserve"> elections. </t>
    </r>
    <r>
      <rPr>
        <i/>
        <sz val="12"/>
        <rFont val="Calibri"/>
        <family val="2"/>
        <scheme val="minor"/>
      </rPr>
      <t>M.S. 204B.35, subd. 4</t>
    </r>
  </si>
  <si>
    <r>
      <rPr>
        <b/>
        <sz val="12"/>
        <rFont val="Calibri"/>
        <family val="2"/>
        <scheme val="minor"/>
      </rPr>
      <t xml:space="preserve">Jurisdiction with April Uniform Election Day Special Election: </t>
    </r>
    <r>
      <rPr>
        <sz val="12"/>
        <rFont val="Calibri"/>
        <family val="2"/>
        <scheme val="minor"/>
      </rPr>
      <t xml:space="preserve">Period of time for Absentee Voting for </t>
    </r>
    <r>
      <rPr>
        <b/>
        <i/>
        <u/>
        <sz val="12"/>
        <rFont val="Calibri"/>
        <family val="2"/>
        <scheme val="minor"/>
      </rPr>
      <t>April Uniform Election Date</t>
    </r>
    <r>
      <rPr>
        <sz val="12"/>
        <rFont val="Calibri"/>
        <family val="2"/>
        <scheme val="minor"/>
      </rPr>
      <t xml:space="preserve">. Assistive voting device required for all Absentee Ballot voting locations, except towns having a standalone special election that are not required to have an assistive voting device at the election day poll location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</si>
  <si>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Jurisdiction with April Uniform Election Day Special Election: </t>
    </r>
    <r>
      <rPr>
        <sz val="12"/>
        <rFont val="Calibri"/>
        <family val="2"/>
        <scheme val="minor"/>
      </rPr>
      <t xml:space="preserve">An agent returning another's Absentee Ballot or Mail Ballot must show ID with name &amp; signature. </t>
    </r>
    <r>
      <rPr>
        <b/>
        <i/>
        <u/>
        <sz val="12"/>
        <rFont val="Calibri"/>
        <family val="2"/>
        <scheme val="minor"/>
      </rPr>
      <t>April Uniform Election Date</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</si>
  <si>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Jurisdiction with April Uniform Election Day Special Election:</t>
    </r>
    <r>
      <rPr>
        <sz val="12"/>
        <rFont val="Calibri"/>
        <family val="2"/>
        <scheme val="minor"/>
      </rPr>
      <t xml:space="preserve"> All </t>
    </r>
    <r>
      <rPr>
        <b/>
        <i/>
        <u/>
        <sz val="12"/>
        <rFont val="Calibri"/>
        <family val="2"/>
        <scheme val="minor"/>
      </rPr>
      <t>April Uniform Election Date</t>
    </r>
    <r>
      <rPr>
        <b/>
        <sz val="12"/>
        <rFont val="Calibri"/>
        <family val="2"/>
        <scheme val="minor"/>
      </rPr>
      <t xml:space="preserve"> </t>
    </r>
    <r>
      <rPr>
        <sz val="12"/>
        <rFont val="Calibri"/>
        <family val="2"/>
        <scheme val="minor"/>
      </rPr>
      <t xml:space="preserve">administrators date, stamp or initial &amp; record returned voted ballot envelopes (if SVRS being used, mark as received in SVRS) &amp; place in secure location for ballot board review. </t>
    </r>
    <r>
      <rPr>
        <i/>
        <sz val="12"/>
        <rFont val="Calibri"/>
        <family val="2"/>
        <scheme val="minor"/>
      </rPr>
      <t>M.S. 203B.08, subd. 3; M.R. 8210.2300; 8210.2400</t>
    </r>
  </si>
  <si>
    <r>
      <rPr>
        <b/>
        <sz val="12"/>
        <rFont val="Calibri"/>
        <family val="2"/>
        <scheme val="minor"/>
      </rPr>
      <t xml:space="preserve">Jurisdiction with April Uniform Election Day Special Election: </t>
    </r>
    <r>
      <rPr>
        <b/>
        <i/>
        <u/>
        <sz val="12"/>
        <rFont val="Calibri"/>
        <family val="2"/>
        <scheme val="minor"/>
      </rPr>
      <t>April Uniform Election Dat</t>
    </r>
    <r>
      <rPr>
        <sz val="12"/>
        <rFont val="Calibri"/>
        <family val="2"/>
        <scheme val="minor"/>
      </rPr>
      <t>e Absentee Ballot and Mail Election ballot boards review voted returned ballot envelopes for "acceptance" or "rejection." Within 5 days after receipt for voted ballots returned from beginning of Absentee Ballot voting period through the 15th day before the election. Beginning the 14th day before the election, voted ballots must be reviewed within 3 days - beginning of Absentee Ballot and Mail Election voting period (at least 46 days before election) until no later than 24 hours after the end of voting.</t>
    </r>
    <r>
      <rPr>
        <i/>
        <sz val="12"/>
        <rFont val="Calibri"/>
        <family val="2"/>
        <scheme val="minor"/>
      </rPr>
      <t xml:space="preserve"> M.S. 203B.08, subd. 3; 203B.121, subd. 5(c); 204B.46</t>
    </r>
  </si>
  <si>
    <r>
      <rPr>
        <b/>
        <sz val="12"/>
        <rFont val="Calibri"/>
        <family val="2"/>
        <scheme val="minor"/>
      </rPr>
      <t>Jurisdiction with April Uniform Election Day Special Election:</t>
    </r>
    <r>
      <rPr>
        <sz val="12"/>
        <rFont val="Calibri"/>
        <family val="2"/>
        <scheme val="minor"/>
      </rPr>
      <t xml:space="preserve"> </t>
    </r>
    <r>
      <rPr>
        <b/>
        <i/>
        <u/>
        <sz val="12"/>
        <rFont val="Calibri"/>
        <family val="2"/>
        <scheme val="minor"/>
      </rPr>
      <t>April Uniform Election Date</t>
    </r>
    <r>
      <rPr>
        <sz val="12"/>
        <rFont val="Calibri"/>
        <family val="2"/>
        <scheme val="minor"/>
      </rPr>
      <t xml:space="preserve"> Mail Ballot ballot boards review voted returned ballot envelopes for "acceptance" or "rejection." Within 5 days after receipt for voted ballots returned from beginning of Mail Ballot voting period through the 15th day before the election. Beginning the 14th day before the election, voted ballots must be reviewed within 3 days - beginning of Mail Ballot voting period (at least 30 days before "not regularly scheduled" election) until no later than 24 hours after the end of voting. </t>
    </r>
    <r>
      <rPr>
        <i/>
        <sz val="12"/>
        <rFont val="Calibri"/>
        <family val="2"/>
        <scheme val="minor"/>
      </rPr>
      <t>M.S. 203B.08, subd. 3; 204B.45, subd. 2; 203B.121, subd. 5(c)</t>
    </r>
  </si>
  <si>
    <r>
      <rPr>
        <b/>
        <sz val="12"/>
        <rFont val="Calibri"/>
        <family val="2"/>
        <scheme val="minor"/>
      </rPr>
      <t>Jurisdiction with May Uniform Election Day Special Election:</t>
    </r>
    <r>
      <rPr>
        <sz val="12"/>
        <rFont val="Calibri"/>
        <family val="2"/>
        <scheme val="minor"/>
      </rPr>
      <t xml:space="preserve"> Last day to send a </t>
    </r>
    <r>
      <rPr>
        <b/>
        <i/>
        <u/>
        <sz val="12"/>
        <rFont val="Calibri"/>
        <family val="2"/>
        <scheme val="minor"/>
      </rPr>
      <t>May Uniform Election Date</t>
    </r>
    <r>
      <rPr>
        <sz val="12"/>
        <rFont val="Calibri"/>
        <family val="2"/>
        <scheme val="minor"/>
      </rPr>
      <t xml:space="preserve"> Absentee Ballot application to each person on the list of eligible voters who have applied to automatically receive an Absentee Ballot application – at least 60 days before the election. </t>
    </r>
    <r>
      <rPr>
        <i/>
        <sz val="12"/>
        <rFont val="Calibri"/>
        <family val="2"/>
        <scheme val="minor"/>
      </rPr>
      <t>M.S. 203B.04, subd. 5; 203B.06, subd. 1; M.R. 8210.0200, subp. 4</t>
    </r>
  </si>
  <si>
    <r>
      <rPr>
        <b/>
        <sz val="12"/>
        <rFont val="Calibri"/>
        <family val="2"/>
        <scheme val="minor"/>
      </rPr>
      <t>Jurisdiction with May Uniform Election Day Special Election:</t>
    </r>
    <r>
      <rPr>
        <sz val="12"/>
        <rFont val="Calibri"/>
        <family val="2"/>
        <scheme val="minor"/>
      </rPr>
      <t xml:space="preserve"> The </t>
    </r>
    <r>
      <rPr>
        <i/>
        <sz val="12"/>
        <rFont val="Calibri"/>
        <family val="2"/>
        <scheme val="minor"/>
      </rPr>
      <t>county auditor</t>
    </r>
    <r>
      <rPr>
        <sz val="12"/>
        <rFont val="Calibri"/>
        <family val="2"/>
        <scheme val="minor"/>
      </rPr>
      <t xml:space="preserve"> is to transmit </t>
    </r>
    <r>
      <rPr>
        <b/>
        <i/>
        <u/>
        <sz val="12"/>
        <rFont val="Calibri"/>
        <family val="2"/>
        <scheme val="minor"/>
      </rPr>
      <t>May Uniform Election Date</t>
    </r>
    <r>
      <rPr>
        <sz val="12"/>
        <rFont val="Calibri"/>
        <family val="2"/>
        <scheme val="minor"/>
      </rPr>
      <t xml:space="preserve"> UOCAVA ballots for jurisdiction residents with UOCAVA applications on file for that calendar year. </t>
    </r>
    <r>
      <rPr>
        <u/>
        <sz val="12"/>
        <rFont val="Calibri"/>
        <family val="2"/>
        <scheme val="minor"/>
      </rPr>
      <t>Jurisdiction clerk to provide ballots to auditor's office for transmission</t>
    </r>
    <r>
      <rPr>
        <sz val="12"/>
        <rFont val="Calibri"/>
        <family val="2"/>
        <scheme val="minor"/>
      </rPr>
      <t xml:space="preserve"> - at least 46 days before the election. </t>
    </r>
    <r>
      <rPr>
        <i/>
        <sz val="12"/>
        <rFont val="Calibri"/>
        <family val="2"/>
        <scheme val="minor"/>
      </rPr>
      <t>M.S. 203B.22</t>
    </r>
  </si>
  <si>
    <r>
      <rPr>
        <b/>
        <sz val="12"/>
        <rFont val="Calibri"/>
        <family val="2"/>
        <scheme val="minor"/>
      </rPr>
      <t>Jurisdiction with May Uniform Election Day Special Election:</t>
    </r>
    <r>
      <rPr>
        <sz val="12"/>
        <rFont val="Calibri"/>
        <family val="2"/>
        <scheme val="minor"/>
      </rPr>
      <t xml:space="preserve"> Counties make master lists available for </t>
    </r>
    <r>
      <rPr>
        <b/>
        <i/>
        <u/>
        <sz val="12"/>
        <rFont val="Calibri"/>
        <family val="2"/>
        <scheme val="minor"/>
      </rPr>
      <t>May Uniform Election Date</t>
    </r>
    <r>
      <rPr>
        <sz val="12"/>
        <rFont val="Calibri"/>
        <family val="2"/>
        <scheme val="minor"/>
      </rPr>
      <t xml:space="preserve"> Absentee Ballot voting. Suggestion: If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t>
    </r>
    <r>
      <rPr>
        <i/>
        <sz val="12"/>
        <rFont val="Calibri"/>
        <family val="2"/>
        <scheme val="minor"/>
      </rPr>
      <t xml:space="preserve"> M.S. 201.091, subd. 2</t>
    </r>
  </si>
  <si>
    <r>
      <rPr>
        <b/>
        <sz val="12"/>
        <rFont val="Calibri"/>
        <family val="2"/>
        <scheme val="minor"/>
      </rPr>
      <t xml:space="preserve">Jurisdiction with May Uniform Election Day Special Election: </t>
    </r>
    <r>
      <rPr>
        <sz val="12"/>
        <rFont val="Calibri"/>
        <family val="2"/>
        <scheme val="minor"/>
      </rPr>
      <t xml:space="preserve">Period of time for Absentee Voting for </t>
    </r>
    <r>
      <rPr>
        <b/>
        <i/>
        <u/>
        <sz val="12"/>
        <rFont val="Calibri"/>
        <family val="2"/>
        <scheme val="minor"/>
      </rPr>
      <t>May Uniform Election Date</t>
    </r>
    <r>
      <rPr>
        <sz val="12"/>
        <rFont val="Calibri"/>
        <family val="2"/>
        <scheme val="minor"/>
      </rPr>
      <t>. Assistive voting device required for all Absentee Ballot voting locations, except towns having a standalone special election that are not required to have an assistive voting device at the election day poll location - at least 46 days before election through day before election.</t>
    </r>
    <r>
      <rPr>
        <i/>
        <sz val="12"/>
        <rFont val="Calibri"/>
        <family val="2"/>
        <scheme val="minor"/>
      </rPr>
      <t xml:space="preserve"> M.S. 203B.04, subds. 1 &amp; 2(a); 203B.081, subd. 2; 204B.35, subd. 4; M.R. 8250.0200; 8250.1810, subp. 1</t>
    </r>
  </si>
  <si>
    <r>
      <rPr>
        <b/>
        <sz val="12"/>
        <rFont val="Calibri"/>
        <family val="2"/>
        <scheme val="minor"/>
      </rPr>
      <t xml:space="preserve">Jurisdiction with May Uniform Election Day Special Election: </t>
    </r>
    <r>
      <rPr>
        <sz val="12"/>
        <rFont val="Calibri"/>
        <family val="2"/>
        <scheme val="minor"/>
      </rPr>
      <t xml:space="preserve">An agent returning another's Absentee Ballot or Mail Ballot must show ID with name &amp; signature. </t>
    </r>
    <r>
      <rPr>
        <b/>
        <i/>
        <u/>
        <sz val="12"/>
        <rFont val="Calibri"/>
        <family val="2"/>
        <scheme val="minor"/>
      </rPr>
      <t>May Uniform Election Date</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</si>
  <si>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Jurisdiction with May Uniform Election Day Special Election: </t>
    </r>
    <r>
      <rPr>
        <sz val="12"/>
        <rFont val="Calibri"/>
        <family val="2"/>
        <scheme val="minor"/>
      </rPr>
      <t xml:space="preserve">All </t>
    </r>
    <r>
      <rPr>
        <b/>
        <i/>
        <u/>
        <sz val="12"/>
        <rFont val="Calibri"/>
        <family val="2"/>
        <scheme val="minor"/>
      </rPr>
      <t>May Uniform Election Date</t>
    </r>
    <r>
      <rPr>
        <sz val="12"/>
        <rFont val="Calibri"/>
        <family val="2"/>
        <scheme val="minor"/>
      </rPr>
      <t xml:space="preserve"> administrators date, stamp or initial &amp; record returned voted ballot envelopes (if SVRS being used, mark as received in SVRS) &amp; place in secure location for ballot board review.</t>
    </r>
    <r>
      <rPr>
        <i/>
        <sz val="12"/>
        <rFont val="Calibri"/>
        <family val="2"/>
        <scheme val="minor"/>
      </rPr>
      <t xml:space="preserve"> M.S. 203B.08, subd. 3; M.R. 8210.2300; 8210.2400</t>
    </r>
  </si>
  <si>
    <r>
      <rPr>
        <b/>
        <sz val="12"/>
        <rFont val="Calibri"/>
        <family val="2"/>
        <scheme val="minor"/>
      </rPr>
      <t xml:space="preserve">Jurisdiction with May Uniform Election Day Special Election: </t>
    </r>
    <r>
      <rPr>
        <b/>
        <i/>
        <u/>
        <sz val="12"/>
        <rFont val="Calibri"/>
        <family val="2"/>
        <scheme val="minor"/>
      </rPr>
      <t>May Uniform Election Date</t>
    </r>
    <r>
      <rPr>
        <sz val="12"/>
        <rFont val="Calibri"/>
        <family val="2"/>
        <scheme val="minor"/>
      </rPr>
      <t xml:space="preserve"> Absentee Ballot and Mail Election ballot boards review voted returned ballot envelopes for "acceptance" or "rejection." Within 5 days after receipt for voted ballots returned from beginning of Absentee Ballot voting period through the 15th day before the election. Beginning the 14th day before the election, voted ballots must be reviewed within 3 days - beginning of Absentee Ballot and Mail Election voting period (at least 46 days before election) until no later than 24 hours after the end of voting. </t>
    </r>
    <r>
      <rPr>
        <i/>
        <sz val="12"/>
        <rFont val="Calibri"/>
        <family val="2"/>
        <scheme val="minor"/>
      </rPr>
      <t>M.S. 203B.08, subd. 3; 203B.121, subd. 5(c); 204B.46</t>
    </r>
  </si>
  <si>
    <r>
      <rPr>
        <b/>
        <sz val="12"/>
        <rFont val="Calibri"/>
        <family val="2"/>
        <scheme val="minor"/>
      </rPr>
      <t xml:space="preserve">Jurisdiction with May Uniform Election Day Special Election: </t>
    </r>
    <r>
      <rPr>
        <sz val="12"/>
        <rFont val="Calibri"/>
        <family val="2"/>
        <scheme val="minor"/>
      </rPr>
      <t xml:space="preserve">Period of time to send </t>
    </r>
    <r>
      <rPr>
        <b/>
        <i/>
        <u/>
        <sz val="12"/>
        <rFont val="Calibri"/>
        <family val="2"/>
        <scheme val="minor"/>
      </rPr>
      <t>May Uniform Election Date</t>
    </r>
    <r>
      <rPr>
        <sz val="12"/>
        <rFont val="Calibri"/>
        <family val="2"/>
        <scheme val="minor"/>
      </rPr>
      <t xml:space="preserve"> mail ballots to registered voters in mail ballot precincts or mail elections by nonforwardable mail. Send NRMail Ballot notice to Challenged/See ID identified voters - not more than 30 days (not regularly scheduled election) nor later than 14 days. </t>
    </r>
    <r>
      <rPr>
        <i/>
        <sz val="12"/>
        <rFont val="Calibri"/>
        <family val="2"/>
        <scheme val="minor"/>
      </rPr>
      <t>M.S. 204B.45, subd. 2</t>
    </r>
  </si>
  <si>
    <r>
      <rPr>
        <b/>
        <sz val="12"/>
        <rFont val="Calibri"/>
        <family val="2"/>
        <scheme val="minor"/>
      </rPr>
      <t>Jurisdiction with May Uniform Election Day Special Election:</t>
    </r>
    <r>
      <rPr>
        <sz val="12"/>
        <rFont val="Calibri"/>
        <family val="2"/>
        <scheme val="minor"/>
      </rPr>
      <t xml:space="preserve"> Period of time during which Election Judges shall deliver </t>
    </r>
    <r>
      <rPr>
        <b/>
        <i/>
        <u/>
        <sz val="12"/>
        <rFont val="Calibri"/>
        <family val="2"/>
        <scheme val="minor"/>
      </rPr>
      <t>May Uniform Election Date</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</si>
  <si>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Jurisdiction with May Uniform Election Day Special Election:</t>
    </r>
    <r>
      <rPr>
        <sz val="12"/>
        <rFont val="Calibri"/>
        <family val="2"/>
        <scheme val="minor"/>
      </rPr>
      <t xml:space="preserve"> Last day to send an initial or subsequent mailing of Mail Ballot or Mail Election ballots to those voters in a </t>
    </r>
    <r>
      <rPr>
        <b/>
        <i/>
        <u/>
        <sz val="12"/>
        <rFont val="Calibri"/>
        <family val="2"/>
        <scheme val="minor"/>
      </rPr>
      <t>May Uniform Election Date</t>
    </r>
    <r>
      <rPr>
        <sz val="12"/>
        <rFont val="Calibri"/>
        <family val="2"/>
        <scheme val="minor"/>
      </rPr>
      <t xml:space="preserve"> mail ballot precinct who registered to vote before the 20th day before the election - no later than 14 days before the election.</t>
    </r>
    <r>
      <rPr>
        <i/>
        <sz val="12"/>
        <rFont val="Calibri"/>
        <family val="2"/>
        <scheme val="minor"/>
      </rPr>
      <t xml:space="preserve"> M.S. 204B.45, subd. 2; 204B.46</t>
    </r>
  </si>
  <si>
    <r>
      <rPr>
        <b/>
        <sz val="12"/>
        <rFont val="Calibri"/>
        <family val="2"/>
        <scheme val="minor"/>
      </rPr>
      <t>Jurisdiction with May Uniform Election Day Special Elections:</t>
    </r>
    <r>
      <rPr>
        <sz val="12"/>
        <rFont val="Calibri"/>
        <family val="2"/>
        <scheme val="minor"/>
      </rPr>
      <t xml:space="preserve"> After polls close on </t>
    </r>
    <r>
      <rPr>
        <b/>
        <i/>
        <u/>
        <sz val="12"/>
        <rFont val="Calibri"/>
        <family val="2"/>
        <scheme val="minor"/>
      </rPr>
      <t>May Uniform Election Date</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</si>
  <si>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Jurisdiction with May Uniform Election Day Special Election:</t>
    </r>
    <r>
      <rPr>
        <sz val="12"/>
        <rFont val="Calibri"/>
        <family val="2"/>
        <scheme val="minor"/>
      </rPr>
      <t xml:space="preserve"> Counties post voter history from </t>
    </r>
    <r>
      <rPr>
        <b/>
        <i/>
        <u/>
        <sz val="12"/>
        <rFont val="Calibri"/>
        <family val="2"/>
        <scheme val="minor"/>
      </rPr>
      <t>May Uniform Election Date</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</si>
  <si>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Jurisdiction with May Uniform Election Day Special Election: </t>
    </r>
    <r>
      <rPr>
        <sz val="12"/>
        <rFont val="Calibri"/>
        <family val="2"/>
        <scheme val="minor"/>
      </rPr>
      <t xml:space="preserve">Last day for counties to enter </t>
    </r>
    <r>
      <rPr>
        <b/>
        <i/>
        <u/>
        <sz val="12"/>
        <rFont val="Calibri"/>
        <family val="2"/>
        <scheme val="minor"/>
      </rPr>
      <t>May Uniform Election Date</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 within 42 days of election. </t>
    </r>
    <r>
      <rPr>
        <i/>
        <sz val="12"/>
        <rFont val="Calibri"/>
        <family val="2"/>
        <scheme val="minor"/>
      </rPr>
      <t>M.S. 201.121, subd. 1(a); 201.171</t>
    </r>
  </si>
  <si>
    <r>
      <rPr>
        <b/>
        <sz val="12"/>
        <rFont val="Calibri"/>
        <family val="2"/>
        <scheme val="minor"/>
      </rPr>
      <t xml:space="preserve">Jurisdiction with May Uniform Election Day Special Election: </t>
    </r>
    <r>
      <rPr>
        <sz val="12"/>
        <rFont val="Calibri"/>
        <family val="2"/>
        <scheme val="minor"/>
      </rPr>
      <t xml:space="preserve">Time period to send notice of Absentee Ballot rejection if the voter did not otherwise vote in the </t>
    </r>
    <r>
      <rPr>
        <b/>
        <i/>
        <u/>
        <sz val="12"/>
        <rFont val="Calibri"/>
        <family val="2"/>
        <scheme val="minor"/>
      </rPr>
      <t>May Uniform Election Date</t>
    </r>
    <r>
      <rPr>
        <sz val="12"/>
        <rFont val="Calibri"/>
        <family val="2"/>
        <scheme val="minor"/>
      </rPr>
      <t xml:space="preserve"> special election (not if it was a special primary) - 6-10 weeks after election. </t>
    </r>
    <r>
      <rPr>
        <i/>
        <sz val="12"/>
        <rFont val="Calibri"/>
        <family val="2"/>
        <scheme val="minor"/>
      </rPr>
      <t>M.S. 203B.121, subd. 2(d)</t>
    </r>
  </si>
  <si>
    <r>
      <rPr>
        <b/>
        <sz val="12"/>
        <rFont val="Calibri"/>
        <family val="2"/>
        <scheme val="minor"/>
      </rPr>
      <t>Jurisdiction with May Uniform Election Day Special Election:</t>
    </r>
    <r>
      <rPr>
        <sz val="12"/>
        <rFont val="Calibri"/>
        <family val="2"/>
        <scheme val="minor"/>
      </rPr>
      <t xml:space="preserve"> Last day to designate location for </t>
    </r>
    <r>
      <rPr>
        <b/>
        <i/>
        <u/>
        <sz val="12"/>
        <rFont val="Calibri"/>
        <family val="2"/>
        <scheme val="minor"/>
      </rPr>
      <t>May Uniform Election Date</t>
    </r>
    <r>
      <rPr>
        <sz val="12"/>
        <rFont val="Calibri"/>
        <family val="2"/>
        <scheme val="minor"/>
      </rPr>
      <t xml:space="preserve"> Absentee Ballot voting. Assistive voting device required for all Absentee Ballot voting locations, except towns having a standalone special election that are not required to have an assistive voting device at the election day poll location - 14 weeks before election. </t>
    </r>
    <r>
      <rPr>
        <i/>
        <sz val="12"/>
        <rFont val="Calibri"/>
        <family val="2"/>
        <scheme val="minor"/>
      </rPr>
      <t>M.S. 203B.081, subd. 2</t>
    </r>
  </si>
  <si>
    <r>
      <rPr>
        <b/>
        <sz val="12"/>
        <rFont val="Calibri"/>
        <family val="2"/>
        <scheme val="minor"/>
      </rPr>
      <t xml:space="preserve">Jurisdiction with April Uniform Election Day Special Election: </t>
    </r>
    <r>
      <rPr>
        <sz val="12"/>
        <rFont val="Calibri"/>
        <family val="2"/>
        <scheme val="minor"/>
      </rPr>
      <t xml:space="preserve">Must appoint </t>
    </r>
    <r>
      <rPr>
        <b/>
        <i/>
        <u/>
        <sz val="12"/>
        <rFont val="Calibri"/>
        <family val="2"/>
        <scheme val="minor"/>
      </rPr>
      <t>April Uniform Election Date</t>
    </r>
    <r>
      <rPr>
        <sz val="12"/>
        <rFont val="Calibri"/>
        <family val="2"/>
        <scheme val="minor"/>
      </rPr>
      <t xml:space="preserve"> </t>
    </r>
    <r>
      <rPr>
        <i/>
        <sz val="12"/>
        <rFont val="Calibri"/>
        <family val="2"/>
        <scheme val="minor"/>
      </rPr>
      <t>absentee, mail &amp; UOCAVA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&amp; UOCAVA ballots are returned. M.S. 203B.121, subd. 1; 203B.23, subd. 1; 204B.45, subd. 2; 204B.46</t>
    </r>
  </si>
  <si>
    <r>
      <rPr>
        <b/>
        <sz val="12"/>
        <rFont val="Calibri"/>
        <family val="2"/>
        <scheme val="minor"/>
      </rPr>
      <t>Town with March Elections:</t>
    </r>
    <r>
      <rPr>
        <sz val="12"/>
        <rFont val="Calibri"/>
        <family val="2"/>
        <scheme val="minor"/>
      </rPr>
      <t xml:space="preserve"> If an Absentee Ballot or Mail Ballot returned ballot envelope is rejected within 5 days of the </t>
    </r>
    <r>
      <rPr>
        <b/>
        <i/>
        <u/>
        <sz val="12"/>
        <rFont val="Calibri"/>
        <family val="2"/>
        <scheme val="minor"/>
      </rPr>
      <t>March Town</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</si>
  <si>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County:</t>
    </r>
    <r>
      <rPr>
        <sz val="12"/>
        <rFont val="Calibri"/>
        <family val="2"/>
        <scheme val="minor"/>
      </rPr>
      <t xml:space="preserve"> If an Absentee Ballot or Mail Ballot returned ballot envelope is rejected within 5 days of the </t>
    </r>
    <r>
      <rPr>
        <b/>
        <i/>
        <u/>
        <sz val="12"/>
        <rFont val="Calibri"/>
        <family val="2"/>
        <scheme val="minor"/>
      </rPr>
      <t>March Town</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</si>
  <si>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OSS: </t>
    </r>
    <r>
      <rPr>
        <sz val="12"/>
        <rFont val="Calibri"/>
        <family val="2"/>
        <scheme val="minor"/>
      </rPr>
      <t xml:space="preserve">Must appoint </t>
    </r>
    <r>
      <rPr>
        <b/>
        <i/>
        <u/>
        <sz val="12"/>
        <rFont val="Calibri"/>
        <family val="2"/>
        <scheme val="minor"/>
      </rPr>
      <t>State Primary</t>
    </r>
    <r>
      <rPr>
        <i/>
        <sz val="12"/>
        <rFont val="Calibri"/>
        <family val="2"/>
        <scheme val="minor"/>
      </rPr>
      <t xml:space="preserve"> absentee, mail and UOCAVA (only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t>
    </r>
    <r>
      <rPr>
        <i/>
        <sz val="12"/>
        <rFont val="Calibri"/>
        <family val="2"/>
        <scheme val="minor"/>
      </rPr>
      <t xml:space="preserve"> M.S. 203B.121, subd. 1; 203B.23, subd. 1; 204B.45, subd. 2; 204B.46</t>
    </r>
  </si>
  <si>
    <r>
      <rPr>
        <b/>
        <sz val="12"/>
        <rFont val="Calibri"/>
        <family val="2"/>
        <scheme val="minor"/>
      </rPr>
      <t>County:</t>
    </r>
    <r>
      <rPr>
        <sz val="12"/>
        <rFont val="Calibri"/>
        <family val="2"/>
        <scheme val="minor"/>
      </rPr>
      <t xml:space="preserve"> Must appoint </t>
    </r>
    <r>
      <rPr>
        <b/>
        <i/>
        <u/>
        <sz val="12"/>
        <rFont val="Calibri"/>
        <family val="2"/>
        <scheme val="minor"/>
      </rPr>
      <t>State Primary</t>
    </r>
    <r>
      <rPr>
        <i/>
        <sz val="12"/>
        <rFont val="Calibri"/>
        <family val="2"/>
        <scheme val="minor"/>
      </rPr>
      <t xml:space="preserve"> absentee, mail and UOCAVA (only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</si>
  <si>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 xml:space="preserve">City with a Primary: </t>
    </r>
    <r>
      <rPr>
        <sz val="12"/>
        <rFont val="Calibri"/>
        <family val="2"/>
        <scheme val="minor"/>
      </rPr>
      <t xml:space="preserve">Must appoint </t>
    </r>
    <r>
      <rPr>
        <b/>
        <i/>
        <u/>
        <sz val="12"/>
        <rFont val="Calibri"/>
        <family val="2"/>
        <scheme val="minor"/>
      </rPr>
      <t>State Primary</t>
    </r>
    <r>
      <rPr>
        <i/>
        <sz val="12"/>
        <rFont val="Calibri"/>
        <family val="2"/>
        <scheme val="minor"/>
      </rPr>
      <t xml:space="preserve"> absentee, mail and UOCAVA (only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</si>
  <si>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City without a Primary:</t>
    </r>
    <r>
      <rPr>
        <sz val="12"/>
        <rFont val="Calibri"/>
        <family val="2"/>
        <scheme val="minor"/>
      </rPr>
      <t xml:space="preserve"> Must appoint </t>
    </r>
    <r>
      <rPr>
        <b/>
        <i/>
        <u/>
        <sz val="12"/>
        <rFont val="Calibri"/>
        <family val="2"/>
        <scheme val="minor"/>
      </rPr>
      <t>State Primary</t>
    </r>
    <r>
      <rPr>
        <i/>
        <sz val="12"/>
        <rFont val="Calibri"/>
        <family val="2"/>
        <scheme val="minor"/>
      </rPr>
      <t xml:space="preserve"> absentee, mail and UOCAVA (only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</si>
  <si>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Town with March Elections:</t>
    </r>
    <r>
      <rPr>
        <sz val="12"/>
        <rFont val="Calibri"/>
        <family val="2"/>
        <scheme val="minor"/>
      </rPr>
      <t xml:space="preserve"> Must appoint </t>
    </r>
    <r>
      <rPr>
        <b/>
        <i/>
        <u/>
        <sz val="12"/>
        <rFont val="Calibri"/>
        <family val="2"/>
        <scheme val="minor"/>
      </rPr>
      <t>State Primary</t>
    </r>
    <r>
      <rPr>
        <i/>
        <sz val="12"/>
        <rFont val="Calibri"/>
        <family val="2"/>
        <scheme val="minor"/>
      </rPr>
      <t xml:space="preserve"> absentee, mail and UOCAVA (only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</si>
  <si>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 xml:space="preserve">Town with November Elections: </t>
    </r>
    <r>
      <rPr>
        <sz val="12"/>
        <rFont val="Calibri"/>
        <family val="2"/>
        <scheme val="minor"/>
      </rPr>
      <t xml:space="preserve">Must appoint </t>
    </r>
    <r>
      <rPr>
        <b/>
        <i/>
        <u/>
        <sz val="12"/>
        <rFont val="Calibri"/>
        <family val="2"/>
        <scheme val="minor"/>
      </rPr>
      <t>State Primary</t>
    </r>
    <r>
      <rPr>
        <i/>
        <sz val="12"/>
        <rFont val="Calibri"/>
        <family val="2"/>
        <scheme val="minor"/>
      </rPr>
      <t xml:space="preserve"> absentee, mail and UOCAVA (only county auditor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</si>
  <si>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OSS:</t>
    </r>
    <r>
      <rPr>
        <sz val="12"/>
        <rFont val="Calibri"/>
        <family val="2"/>
        <scheme val="minor"/>
      </rPr>
      <t xml:space="preserve"> Counties make master lists available for </t>
    </r>
    <r>
      <rPr>
        <b/>
        <i/>
        <u/>
        <sz val="12"/>
        <rFont val="Calibri"/>
        <family val="2"/>
        <scheme val="minor"/>
      </rPr>
      <t>State Primary</t>
    </r>
    <r>
      <rPr>
        <sz val="12"/>
        <rFont val="Calibri"/>
        <family val="2"/>
        <scheme val="minor"/>
      </rPr>
      <t xml:space="preserve"> Absentee Ballot voting. Suggestion: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</si>
  <si>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County:</t>
    </r>
    <r>
      <rPr>
        <sz val="12"/>
        <rFont val="Calibri"/>
        <family val="2"/>
        <scheme val="minor"/>
      </rPr>
      <t xml:space="preserve"> Counties make master lists available for </t>
    </r>
    <r>
      <rPr>
        <b/>
        <i/>
        <u/>
        <sz val="12"/>
        <rFont val="Calibri"/>
        <family val="2"/>
        <scheme val="minor"/>
      </rPr>
      <t>State Primary</t>
    </r>
    <r>
      <rPr>
        <sz val="12"/>
        <rFont val="Calibri"/>
        <family val="2"/>
        <scheme val="minor"/>
      </rPr>
      <t xml:space="preserve"> Absentee Ballot voting. Suggestion: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</si>
  <si>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 xml:space="preserve">City with a Primary: </t>
    </r>
    <r>
      <rPr>
        <sz val="12"/>
        <rFont val="Calibri"/>
        <family val="2"/>
        <scheme val="minor"/>
      </rPr>
      <t xml:space="preserve">Counties make master lists available for </t>
    </r>
    <r>
      <rPr>
        <b/>
        <i/>
        <u/>
        <sz val="12"/>
        <rFont val="Calibri"/>
        <family val="2"/>
        <scheme val="minor"/>
      </rPr>
      <t>State Primary</t>
    </r>
    <r>
      <rPr>
        <sz val="12"/>
        <rFont val="Calibri"/>
        <family val="2"/>
        <scheme val="minor"/>
      </rPr>
      <t xml:space="preserve"> Absentee Ballot voting. Suggestion: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</si>
  <si>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 xml:space="preserve">City without a Primary: </t>
    </r>
    <r>
      <rPr>
        <sz val="12"/>
        <rFont val="Calibri"/>
        <family val="2"/>
        <scheme val="minor"/>
      </rPr>
      <t xml:space="preserve">Counties make master lists available for </t>
    </r>
    <r>
      <rPr>
        <b/>
        <i/>
        <u/>
        <sz val="12"/>
        <rFont val="Calibri"/>
        <family val="2"/>
        <scheme val="minor"/>
      </rPr>
      <t>State Primary</t>
    </r>
    <r>
      <rPr>
        <sz val="12"/>
        <rFont val="Calibri"/>
        <family val="2"/>
        <scheme val="minor"/>
      </rPr>
      <t xml:space="preserve"> Absentee Ballot voting. Suggestion: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</si>
  <si>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 xml:space="preserve">Town with March Elections: </t>
    </r>
    <r>
      <rPr>
        <sz val="12"/>
        <rFont val="Calibri"/>
        <family val="2"/>
        <scheme val="minor"/>
      </rPr>
      <t xml:space="preserve">Counties make master lists available for </t>
    </r>
    <r>
      <rPr>
        <b/>
        <i/>
        <u/>
        <sz val="12"/>
        <rFont val="Calibri"/>
        <family val="2"/>
        <scheme val="minor"/>
      </rPr>
      <t>State Primary</t>
    </r>
    <r>
      <rPr>
        <sz val="12"/>
        <rFont val="Calibri"/>
        <family val="2"/>
        <scheme val="minor"/>
      </rPr>
      <t xml:space="preserve"> Absentee Ballot voting. Suggestion: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</si>
  <si>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Town with November Elections:</t>
    </r>
    <r>
      <rPr>
        <sz val="12"/>
        <rFont val="Calibri"/>
        <family val="2"/>
        <scheme val="minor"/>
      </rPr>
      <t xml:space="preserve"> Counties make master lists available for </t>
    </r>
    <r>
      <rPr>
        <b/>
        <i/>
        <u/>
        <sz val="12"/>
        <rFont val="Calibri"/>
        <family val="2"/>
        <scheme val="minor"/>
      </rPr>
      <t>State Primary</t>
    </r>
    <r>
      <rPr>
        <sz val="12"/>
        <rFont val="Calibri"/>
        <family val="2"/>
        <scheme val="minor"/>
      </rPr>
      <t xml:space="preserve"> Absentee Ballot voting. Suggestion: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t>
    </r>
    <r>
      <rPr>
        <i/>
        <sz val="12"/>
        <rFont val="Calibri"/>
        <family val="2"/>
        <scheme val="minor"/>
      </rPr>
      <t xml:space="preserve"> M.S. 201.091, subd. 2</t>
    </r>
  </si>
  <si>
    <r>
      <rPr>
        <b/>
        <sz val="12"/>
        <rFont val="Calibri"/>
        <family val="2"/>
        <scheme val="minor"/>
      </rPr>
      <t>OSS:</t>
    </r>
    <r>
      <rPr>
        <sz val="12"/>
        <rFont val="Calibri"/>
        <family val="2"/>
        <scheme val="minor"/>
      </rPr>
      <t xml:space="preserve"> </t>
    </r>
    <r>
      <rPr>
        <b/>
        <i/>
        <u/>
        <sz val="12"/>
        <rFont val="Calibri"/>
        <family val="2"/>
        <scheme val="minor"/>
      </rPr>
      <t>State Primary</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</si>
  <si>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Political Parties:</t>
    </r>
    <r>
      <rPr>
        <sz val="12"/>
        <rFont val="Calibri"/>
        <family val="2"/>
        <scheme val="minor"/>
      </rPr>
      <t xml:space="preserve"> </t>
    </r>
    <r>
      <rPr>
        <b/>
        <i/>
        <u/>
        <sz val="12"/>
        <rFont val="Calibri"/>
        <family val="2"/>
        <scheme val="minor"/>
      </rPr>
      <t>State Primary</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t>
    </r>
    <r>
      <rPr>
        <i/>
        <sz val="12"/>
        <rFont val="Calibri"/>
        <family val="2"/>
        <scheme val="minor"/>
      </rPr>
      <t xml:space="preserve"> M.S. 204B.45, subd. 2</t>
    </r>
  </si>
  <si>
    <r>
      <rPr>
        <b/>
        <sz val="12"/>
        <rFont val="Calibri"/>
        <family val="2"/>
        <scheme val="minor"/>
      </rPr>
      <t xml:space="preserve">County: </t>
    </r>
    <r>
      <rPr>
        <b/>
        <i/>
        <u/>
        <sz val="12"/>
        <rFont val="Calibri"/>
        <family val="2"/>
        <scheme val="minor"/>
      </rPr>
      <t>State Primary</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</si>
  <si>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City with a Primary:</t>
    </r>
    <r>
      <rPr>
        <sz val="12"/>
        <rFont val="Calibri"/>
        <family val="2"/>
        <scheme val="minor"/>
      </rPr>
      <t xml:space="preserve"> </t>
    </r>
    <r>
      <rPr>
        <b/>
        <i/>
        <u/>
        <sz val="12"/>
        <rFont val="Calibri"/>
        <family val="2"/>
        <scheme val="minor"/>
      </rPr>
      <t>State Primary</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</si>
  <si>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 xml:space="preserve">City without a Primary: </t>
    </r>
    <r>
      <rPr>
        <b/>
        <i/>
        <u/>
        <sz val="12"/>
        <rFont val="Calibri"/>
        <family val="2"/>
        <scheme val="minor"/>
      </rPr>
      <t>State Primary</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</si>
  <si>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Town with March Elections:</t>
    </r>
    <r>
      <rPr>
        <sz val="12"/>
        <rFont val="Calibri"/>
        <family val="2"/>
        <scheme val="minor"/>
      </rPr>
      <t xml:space="preserve"> </t>
    </r>
    <r>
      <rPr>
        <b/>
        <i/>
        <u/>
        <sz val="12"/>
        <rFont val="Calibri"/>
        <family val="2"/>
        <scheme val="minor"/>
      </rPr>
      <t>State Primary</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</si>
  <si>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Town with November Elections:</t>
    </r>
    <r>
      <rPr>
        <sz val="12"/>
        <rFont val="Calibri"/>
        <family val="2"/>
        <scheme val="minor"/>
      </rPr>
      <t xml:space="preserve"> </t>
    </r>
    <r>
      <rPr>
        <b/>
        <i/>
        <u/>
        <sz val="12"/>
        <rFont val="Calibri"/>
        <family val="2"/>
        <scheme val="minor"/>
      </rPr>
      <t>State Primary</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</si>
  <si>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School District with a Primary:</t>
    </r>
    <r>
      <rPr>
        <sz val="12"/>
        <rFont val="Calibri"/>
        <family val="2"/>
        <scheme val="minor"/>
      </rPr>
      <t xml:space="preserve"> </t>
    </r>
    <r>
      <rPr>
        <b/>
        <i/>
        <u/>
        <sz val="12"/>
        <rFont val="Calibri"/>
        <family val="2"/>
        <scheme val="minor"/>
      </rPr>
      <t>State Primary</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t>
    </r>
    <r>
      <rPr>
        <i/>
        <sz val="12"/>
        <rFont val="Calibri"/>
        <family val="2"/>
        <scheme val="minor"/>
      </rPr>
      <t xml:space="preserve"> M.S. 204B.45, subd. 2</t>
    </r>
  </si>
  <si>
    <r>
      <rPr>
        <b/>
        <sz val="12"/>
        <rFont val="Calibri"/>
        <family val="2"/>
        <scheme val="minor"/>
      </rPr>
      <t xml:space="preserve">School District without a Primary: </t>
    </r>
    <r>
      <rPr>
        <b/>
        <i/>
        <u/>
        <sz val="12"/>
        <rFont val="Calibri"/>
        <family val="2"/>
        <scheme val="minor"/>
      </rPr>
      <t>State Primary</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</si>
  <si>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OSS:</t>
    </r>
    <r>
      <rPr>
        <sz val="12"/>
        <rFont val="Calibri"/>
        <family val="2"/>
        <scheme val="minor"/>
      </rPr>
      <t xml:space="preserve"> Period of time for Absentee Voting for </t>
    </r>
    <r>
      <rPr>
        <b/>
        <i/>
        <u/>
        <sz val="12"/>
        <rFont val="Calibri"/>
        <family val="2"/>
        <scheme val="minor"/>
      </rPr>
      <t>State Primary</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</si>
  <si>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Political Parties: </t>
    </r>
    <r>
      <rPr>
        <sz val="12"/>
        <rFont val="Calibri"/>
        <family val="2"/>
        <scheme val="minor"/>
      </rPr>
      <t xml:space="preserve">Period of time for Absentee Voting for </t>
    </r>
    <r>
      <rPr>
        <b/>
        <i/>
        <u/>
        <sz val="12"/>
        <rFont val="Calibri"/>
        <family val="2"/>
        <scheme val="minor"/>
      </rPr>
      <t>State Primary</t>
    </r>
    <r>
      <rPr>
        <sz val="12"/>
        <rFont val="Calibri"/>
        <family val="2"/>
        <scheme val="minor"/>
      </rPr>
      <t xml:space="preserve"> elections. Assistive voting device required for all Absentee Ballot voting locations - at least 46 days before election through day before election.</t>
    </r>
    <r>
      <rPr>
        <i/>
        <sz val="12"/>
        <rFont val="Calibri"/>
        <family val="2"/>
        <scheme val="minor"/>
      </rPr>
      <t xml:space="preserve"> M.S. 203B.04, subds. 1 &amp; 2(a); 203B.081, subd. 2; 204B.35, subd. 4; M.R. 8250.0200; 8250.1810, subp. 1</t>
    </r>
  </si>
  <si>
    <r>
      <rPr>
        <b/>
        <sz val="12"/>
        <rFont val="Calibri"/>
        <family val="2"/>
        <scheme val="minor"/>
      </rPr>
      <t xml:space="preserve">County: </t>
    </r>
    <r>
      <rPr>
        <sz val="12"/>
        <rFont val="Calibri"/>
        <family val="2"/>
        <scheme val="minor"/>
      </rPr>
      <t xml:space="preserve">Period of time for Absentee Voting for </t>
    </r>
    <r>
      <rPr>
        <b/>
        <i/>
        <u/>
        <sz val="12"/>
        <rFont val="Calibri"/>
        <family val="2"/>
        <scheme val="minor"/>
      </rPr>
      <t>State Primary</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</si>
  <si>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City with a Primary: </t>
    </r>
    <r>
      <rPr>
        <sz val="12"/>
        <rFont val="Calibri"/>
        <family val="2"/>
        <scheme val="minor"/>
      </rPr>
      <t xml:space="preserve">Period of time for Absentee Voting for </t>
    </r>
    <r>
      <rPr>
        <b/>
        <i/>
        <u/>
        <sz val="12"/>
        <rFont val="Calibri"/>
        <family val="2"/>
        <scheme val="minor"/>
      </rPr>
      <t>State Primary</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</si>
  <si>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City without a Primary:</t>
    </r>
    <r>
      <rPr>
        <sz val="12"/>
        <rFont val="Calibri"/>
        <family val="2"/>
        <scheme val="minor"/>
      </rPr>
      <t xml:space="preserve"> Period of time for Absentee Voting for </t>
    </r>
    <r>
      <rPr>
        <b/>
        <i/>
        <u/>
        <sz val="12"/>
        <rFont val="Calibri"/>
        <family val="2"/>
        <scheme val="minor"/>
      </rPr>
      <t>State Primary</t>
    </r>
    <r>
      <rPr>
        <sz val="12"/>
        <rFont val="Calibri"/>
        <family val="2"/>
        <scheme val="minor"/>
      </rPr>
      <t xml:space="preserve"> elections. Assistive voting device required for all Absentee Ballot voting locations - at least 46 days before election through day before election.</t>
    </r>
    <r>
      <rPr>
        <i/>
        <sz val="12"/>
        <rFont val="Calibri"/>
        <family val="2"/>
        <scheme val="minor"/>
      </rPr>
      <t xml:space="preserve"> M.S. 203B.04, subds. 1 &amp; 2(a); 203B.081, subd. 2; 204B.35, subd. 4; M.R. 8250.0200; 8250.1810, subp. 1</t>
    </r>
  </si>
  <si>
    <r>
      <rPr>
        <b/>
        <sz val="12"/>
        <rFont val="Calibri"/>
        <family val="2"/>
        <scheme val="minor"/>
      </rPr>
      <t>Town with March Elections:</t>
    </r>
    <r>
      <rPr>
        <sz val="12"/>
        <rFont val="Calibri"/>
        <family val="2"/>
        <scheme val="minor"/>
      </rPr>
      <t xml:space="preserve"> Period of time for Absentee Voting for </t>
    </r>
    <r>
      <rPr>
        <b/>
        <i/>
        <u/>
        <sz val="12"/>
        <rFont val="Calibri"/>
        <family val="2"/>
        <scheme val="minor"/>
      </rPr>
      <t>State Primary</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</si>
  <si>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Town with November Elections: </t>
    </r>
    <r>
      <rPr>
        <sz val="12"/>
        <rFont val="Calibri"/>
        <family val="2"/>
        <scheme val="minor"/>
      </rPr>
      <t xml:space="preserve">Period of time for Absentee Voting for </t>
    </r>
    <r>
      <rPr>
        <b/>
        <i/>
        <u/>
        <sz val="12"/>
        <rFont val="Calibri"/>
        <family val="2"/>
        <scheme val="minor"/>
      </rPr>
      <t>State Primary</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</si>
  <si>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School District with a Primary: </t>
    </r>
    <r>
      <rPr>
        <sz val="12"/>
        <rFont val="Calibri"/>
        <family val="2"/>
        <scheme val="minor"/>
      </rPr>
      <t xml:space="preserve">Period of time for Absentee Voting for </t>
    </r>
    <r>
      <rPr>
        <b/>
        <i/>
        <u/>
        <sz val="12"/>
        <rFont val="Calibri"/>
        <family val="2"/>
        <scheme val="minor"/>
      </rPr>
      <t>State Primary</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</si>
  <si>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OSS: </t>
    </r>
    <r>
      <rPr>
        <sz val="12"/>
        <rFont val="Calibri"/>
        <family val="2"/>
        <scheme val="minor"/>
      </rPr>
      <t xml:space="preserve">An agent returning another's Absentee Ballot or Mail Ballot must show ID with name &amp; signature. </t>
    </r>
    <r>
      <rPr>
        <b/>
        <i/>
        <u/>
        <sz val="12"/>
        <rFont val="Calibri"/>
        <family val="2"/>
        <scheme val="minor"/>
      </rPr>
      <t>State Primary</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</si>
  <si>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County: </t>
    </r>
    <r>
      <rPr>
        <sz val="12"/>
        <rFont val="Calibri"/>
        <family val="2"/>
        <scheme val="minor"/>
      </rPr>
      <t xml:space="preserve">An agent returning another's Absentee Ballot or Mail Ballot must show ID with name &amp; signature. </t>
    </r>
    <r>
      <rPr>
        <b/>
        <i/>
        <u/>
        <sz val="12"/>
        <rFont val="Calibri"/>
        <family val="2"/>
        <scheme val="minor"/>
      </rPr>
      <t>State Primary</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</si>
  <si>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City with a Primary: </t>
    </r>
    <r>
      <rPr>
        <sz val="12"/>
        <rFont val="Calibri"/>
        <family val="2"/>
        <scheme val="minor"/>
      </rPr>
      <t xml:space="preserve">An agent returning another's Absentee Ballot or Mail Ballot must show ID with name &amp; signature. </t>
    </r>
    <r>
      <rPr>
        <b/>
        <i/>
        <u/>
        <sz val="12"/>
        <rFont val="Calibri"/>
        <family val="2"/>
        <scheme val="minor"/>
      </rPr>
      <t>State Primary</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</si>
  <si>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City without a Primary:</t>
    </r>
    <r>
      <rPr>
        <sz val="12"/>
        <rFont val="Calibri"/>
        <family val="2"/>
        <scheme val="minor"/>
      </rPr>
      <t xml:space="preserve"> An agent returning another's Absentee Ballot or Mail Ballot must show ID with name &amp; signature. </t>
    </r>
    <r>
      <rPr>
        <b/>
        <i/>
        <u/>
        <sz val="12"/>
        <rFont val="Calibri"/>
        <family val="2"/>
        <scheme val="minor"/>
      </rPr>
      <t>State Primary</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</si>
  <si>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Town with March Elections: </t>
    </r>
    <r>
      <rPr>
        <sz val="12"/>
        <rFont val="Calibri"/>
        <family val="2"/>
        <scheme val="minor"/>
      </rPr>
      <t xml:space="preserve">An agent returning another's Absentee Ballot or Mail Ballot must show ID with name &amp; signature. </t>
    </r>
    <r>
      <rPr>
        <b/>
        <i/>
        <u/>
        <sz val="12"/>
        <rFont val="Calibri"/>
        <family val="2"/>
        <scheme val="minor"/>
      </rPr>
      <t>State Primary</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</si>
  <si>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Town with November Elections:</t>
    </r>
    <r>
      <rPr>
        <sz val="12"/>
        <rFont val="Calibri"/>
        <family val="2"/>
        <scheme val="minor"/>
      </rPr>
      <t xml:space="preserve"> An agent returning another's Absentee Ballot or Mail Ballot must show ID with name &amp; signature. </t>
    </r>
    <r>
      <rPr>
        <b/>
        <i/>
        <u/>
        <sz val="12"/>
        <rFont val="Calibri"/>
        <family val="2"/>
        <scheme val="minor"/>
      </rPr>
      <t>State Primary</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</si>
  <si>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OSS:</t>
    </r>
    <r>
      <rPr>
        <sz val="12"/>
        <rFont val="Calibri"/>
        <family val="2"/>
        <scheme val="minor"/>
      </rPr>
      <t xml:space="preserve"> All </t>
    </r>
    <r>
      <rPr>
        <b/>
        <i/>
        <u/>
        <sz val="12"/>
        <rFont val="Calibri"/>
        <family val="2"/>
        <scheme val="minor"/>
      </rPr>
      <t>State Primary</t>
    </r>
    <r>
      <rPr>
        <sz val="12"/>
        <rFont val="Calibri"/>
        <family val="2"/>
        <scheme val="minor"/>
      </rPr>
      <t xml:space="preserve"> administrators date, stamp or initial &amp; record returned voted ballot envelopes (mark as received in SVRS) &amp; place in secure location for ballot board review. </t>
    </r>
    <r>
      <rPr>
        <i/>
        <sz val="12"/>
        <rFont val="Calibri"/>
        <family val="2"/>
        <scheme val="minor"/>
      </rPr>
      <t>M.S. 203B.08, subd. 3; M.R. 8210.2300; 8210.2400</t>
    </r>
  </si>
  <si>
    <r>
      <rPr>
        <b/>
        <sz val="12"/>
        <rFont val="Calibri"/>
        <family val="2"/>
        <scheme val="minor"/>
      </rPr>
      <t xml:space="preserve">County: </t>
    </r>
    <r>
      <rPr>
        <sz val="12"/>
        <rFont val="Calibri"/>
        <family val="2"/>
        <scheme val="minor"/>
      </rPr>
      <t xml:space="preserve">All </t>
    </r>
    <r>
      <rPr>
        <b/>
        <i/>
        <u/>
        <sz val="12"/>
        <rFont val="Calibri"/>
        <family val="2"/>
        <scheme val="minor"/>
      </rPr>
      <t>State Primary</t>
    </r>
    <r>
      <rPr>
        <sz val="12"/>
        <rFont val="Calibri"/>
        <family val="2"/>
        <scheme val="minor"/>
      </rPr>
      <t xml:space="preserve"> administrators date, stamp or initial &amp; record returned voted ballot envelopes (mark as received in SVRS) &amp; place in secure location for ballot board review. </t>
    </r>
    <r>
      <rPr>
        <i/>
        <sz val="12"/>
        <rFont val="Calibri"/>
        <family val="2"/>
        <scheme val="minor"/>
      </rPr>
      <t>M.S. 203B.08, subd. 3; M.R. 8210.2300; 8210.2400</t>
    </r>
  </si>
  <si>
    <r>
      <rPr>
        <b/>
        <sz val="12"/>
        <rFont val="Calibri"/>
        <family val="2"/>
        <scheme val="minor"/>
      </rPr>
      <t xml:space="preserve">City with a Primary: </t>
    </r>
    <r>
      <rPr>
        <sz val="12"/>
        <rFont val="Calibri"/>
        <family val="2"/>
        <scheme val="minor"/>
      </rPr>
      <t xml:space="preserve">All </t>
    </r>
    <r>
      <rPr>
        <b/>
        <i/>
        <u/>
        <sz val="12"/>
        <rFont val="Calibri"/>
        <family val="2"/>
        <scheme val="minor"/>
      </rPr>
      <t>State Primary</t>
    </r>
    <r>
      <rPr>
        <sz val="12"/>
        <rFont val="Calibri"/>
        <family val="2"/>
        <scheme val="minor"/>
      </rPr>
      <t xml:space="preserve"> administrators date, stamp or initial &amp; record returned voted ballot envelopes (mark as received in SVRS) &amp; place in secure location for ballot board review. </t>
    </r>
    <r>
      <rPr>
        <i/>
        <sz val="12"/>
        <rFont val="Calibri"/>
        <family val="2"/>
        <scheme val="minor"/>
      </rPr>
      <t>M.S. 203B.08, subd. 3; M.R. 8210.2300; 8210.2400</t>
    </r>
  </si>
  <si>
    <r>
      <rPr>
        <b/>
        <sz val="12"/>
        <rFont val="Calibri"/>
        <family val="2"/>
        <scheme val="minor"/>
      </rPr>
      <t>City without a Primary:</t>
    </r>
    <r>
      <rPr>
        <sz val="12"/>
        <rFont val="Calibri"/>
        <family val="2"/>
        <scheme val="minor"/>
      </rPr>
      <t xml:space="preserve"> All </t>
    </r>
    <r>
      <rPr>
        <b/>
        <i/>
        <u/>
        <sz val="12"/>
        <rFont val="Calibri"/>
        <family val="2"/>
        <scheme val="minor"/>
      </rPr>
      <t>State Primary</t>
    </r>
    <r>
      <rPr>
        <sz val="12"/>
        <rFont val="Calibri"/>
        <family val="2"/>
        <scheme val="minor"/>
      </rPr>
      <t xml:space="preserve"> administrators date, stamp or initial &amp; record returned voted ballot envelopes (mark as received in SVRS) &amp; place in secure location for ballot board review. </t>
    </r>
    <r>
      <rPr>
        <i/>
        <sz val="12"/>
        <rFont val="Calibri"/>
        <family val="2"/>
        <scheme val="minor"/>
      </rPr>
      <t>M.S. 203B.08, subd. 3; M.R. 8210.2300; 8210.2400</t>
    </r>
  </si>
  <si>
    <r>
      <rPr>
        <b/>
        <sz val="12"/>
        <rFont val="Calibri"/>
        <family val="2"/>
        <scheme val="minor"/>
      </rPr>
      <t>Town with March Elections:</t>
    </r>
    <r>
      <rPr>
        <sz val="12"/>
        <rFont val="Calibri"/>
        <family val="2"/>
        <scheme val="minor"/>
      </rPr>
      <t xml:space="preserve"> All </t>
    </r>
    <r>
      <rPr>
        <b/>
        <i/>
        <u/>
        <sz val="12"/>
        <rFont val="Calibri"/>
        <family val="2"/>
        <scheme val="minor"/>
      </rPr>
      <t>State Primary</t>
    </r>
    <r>
      <rPr>
        <sz val="12"/>
        <rFont val="Calibri"/>
        <family val="2"/>
        <scheme val="minor"/>
      </rPr>
      <t xml:space="preserve"> administrators date, stamp or initial &amp; record returned voted ballot envelopes (mark as received in SVRS) &amp; place in secure location for ballot board review.</t>
    </r>
    <r>
      <rPr>
        <i/>
        <sz val="12"/>
        <rFont val="Calibri"/>
        <family val="2"/>
        <scheme val="minor"/>
      </rPr>
      <t xml:space="preserve"> M.S. 203B.08, subd. 3; M.R. 8210.2300; 8210.2400</t>
    </r>
  </si>
  <si>
    <r>
      <rPr>
        <b/>
        <sz val="12"/>
        <rFont val="Calibri"/>
        <family val="2"/>
        <scheme val="minor"/>
      </rPr>
      <t xml:space="preserve">Town with November Elections: </t>
    </r>
    <r>
      <rPr>
        <sz val="12"/>
        <rFont val="Calibri"/>
        <family val="2"/>
        <scheme val="minor"/>
      </rPr>
      <t xml:space="preserve">All </t>
    </r>
    <r>
      <rPr>
        <b/>
        <i/>
        <u/>
        <sz val="12"/>
        <rFont val="Calibri"/>
        <family val="2"/>
        <scheme val="minor"/>
      </rPr>
      <t>State Primary</t>
    </r>
    <r>
      <rPr>
        <sz val="12"/>
        <rFont val="Calibri"/>
        <family val="2"/>
        <scheme val="minor"/>
      </rPr>
      <t xml:space="preserve"> administrators date, stamp or initial &amp; record returned voted ballot envelopes (mark as received in SVRS) &amp; place in secure location for ballot board review.</t>
    </r>
    <r>
      <rPr>
        <i/>
        <sz val="12"/>
        <rFont val="Calibri"/>
        <family val="2"/>
        <scheme val="minor"/>
      </rPr>
      <t xml:space="preserve"> M.S. 203B.08, subd. 3; M.R. 8210.2300; 8210.2400</t>
    </r>
  </si>
  <si>
    <r>
      <rPr>
        <b/>
        <sz val="12"/>
        <rFont val="Calibri"/>
        <family val="2"/>
        <scheme val="minor"/>
      </rPr>
      <t xml:space="preserve">OSS: </t>
    </r>
    <r>
      <rPr>
        <b/>
        <i/>
        <u/>
        <sz val="12"/>
        <rFont val="Calibri"/>
        <family val="2"/>
        <scheme val="minor"/>
      </rPr>
      <t>State Primary</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</si>
  <si>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OSS:</t>
    </r>
    <r>
      <rPr>
        <sz val="12"/>
        <rFont val="Calibri"/>
        <family val="2"/>
        <scheme val="minor"/>
      </rPr>
      <t xml:space="preserve"> </t>
    </r>
    <r>
      <rPr>
        <b/>
        <i/>
        <u/>
        <sz val="12"/>
        <rFont val="Calibri"/>
        <family val="2"/>
        <scheme val="minor"/>
      </rPr>
      <t>State Primary</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</si>
  <si>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 xml:space="preserve">County: </t>
    </r>
    <r>
      <rPr>
        <b/>
        <i/>
        <u/>
        <sz val="12"/>
        <rFont val="Calibri"/>
        <family val="2"/>
        <scheme val="minor"/>
      </rPr>
      <t>State Primary</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</si>
  <si>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 xml:space="preserve">City with a Primary: </t>
    </r>
    <r>
      <rPr>
        <b/>
        <i/>
        <u/>
        <sz val="12"/>
        <rFont val="Calibri"/>
        <family val="2"/>
        <scheme val="minor"/>
      </rPr>
      <t>State Primary</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t>
    </r>
    <r>
      <rPr>
        <i/>
        <sz val="12"/>
        <rFont val="Calibri"/>
        <family val="2"/>
        <scheme val="minor"/>
      </rPr>
      <t xml:space="preserve"> M.S. 203B.08, subd. 3; 203B.121, subd. 5(c); 204B.45, subd. 2</t>
    </r>
  </si>
  <si>
    <r>
      <rPr>
        <b/>
        <sz val="12"/>
        <rFont val="Calibri"/>
        <family val="2"/>
        <scheme val="minor"/>
      </rPr>
      <t xml:space="preserve">City without a Primary: </t>
    </r>
    <r>
      <rPr>
        <b/>
        <i/>
        <u/>
        <sz val="12"/>
        <rFont val="Calibri"/>
        <family val="2"/>
        <scheme val="minor"/>
      </rPr>
      <t>State Primary</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</si>
  <si>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Town with March Elections:</t>
    </r>
    <r>
      <rPr>
        <sz val="12"/>
        <rFont val="Calibri"/>
        <family val="2"/>
        <scheme val="minor"/>
      </rPr>
      <t xml:space="preserve"> </t>
    </r>
    <r>
      <rPr>
        <b/>
        <i/>
        <u/>
        <sz val="12"/>
        <rFont val="Calibri"/>
        <family val="2"/>
        <scheme val="minor"/>
      </rPr>
      <t>State Primary</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</si>
  <si>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 xml:space="preserve">Town with November Elections: </t>
    </r>
    <r>
      <rPr>
        <b/>
        <i/>
        <u/>
        <sz val="12"/>
        <rFont val="Calibri"/>
        <family val="2"/>
        <scheme val="minor"/>
      </rPr>
      <t>State Primary</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</si>
  <si>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School District with a Primary:</t>
    </r>
    <r>
      <rPr>
        <sz val="12"/>
        <rFont val="Calibri"/>
        <family val="2"/>
        <scheme val="minor"/>
      </rPr>
      <t xml:space="preserve"> </t>
    </r>
    <r>
      <rPr>
        <b/>
        <i/>
        <u/>
        <sz val="12"/>
        <rFont val="Calibri"/>
        <family val="2"/>
        <scheme val="minor"/>
      </rPr>
      <t>State Primary</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</si>
  <si>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OSS:</t>
    </r>
    <r>
      <rPr>
        <sz val="12"/>
        <rFont val="Calibri"/>
        <family val="2"/>
        <scheme val="minor"/>
      </rPr>
      <t xml:space="preserve"> Period of time during which Election Judges shall deliver </t>
    </r>
    <r>
      <rPr>
        <b/>
        <i/>
        <u/>
        <sz val="12"/>
        <rFont val="Calibri"/>
        <family val="2"/>
        <scheme val="minor"/>
      </rPr>
      <t>State Primary</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</si>
  <si>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County: </t>
    </r>
    <r>
      <rPr>
        <sz val="12"/>
        <rFont val="Calibri"/>
        <family val="2"/>
        <scheme val="minor"/>
      </rPr>
      <t xml:space="preserve">Period of time during which Election Judges shall deliver </t>
    </r>
    <r>
      <rPr>
        <b/>
        <i/>
        <u/>
        <sz val="12"/>
        <rFont val="Calibri"/>
        <family val="2"/>
        <scheme val="minor"/>
      </rPr>
      <t>State Primary</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</si>
  <si>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City with a Primary:</t>
    </r>
    <r>
      <rPr>
        <sz val="12"/>
        <rFont val="Calibri"/>
        <family val="2"/>
        <scheme val="minor"/>
      </rPr>
      <t xml:space="preserve"> Period of time during which Election Judges shall deliver </t>
    </r>
    <r>
      <rPr>
        <b/>
        <i/>
        <u/>
        <sz val="12"/>
        <rFont val="Calibri"/>
        <family val="2"/>
        <scheme val="minor"/>
      </rPr>
      <t>State Primary</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</si>
  <si>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City without a Primary:</t>
    </r>
    <r>
      <rPr>
        <sz val="12"/>
        <rFont val="Calibri"/>
        <family val="2"/>
        <scheme val="minor"/>
      </rPr>
      <t xml:space="preserve"> Period of time during which Election Judges shall deliver </t>
    </r>
    <r>
      <rPr>
        <b/>
        <i/>
        <u/>
        <sz val="12"/>
        <rFont val="Calibri"/>
        <family val="2"/>
        <scheme val="minor"/>
      </rPr>
      <t>State Primary</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</si>
  <si>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Town with March Elections:</t>
    </r>
    <r>
      <rPr>
        <sz val="12"/>
        <rFont val="Calibri"/>
        <family val="2"/>
        <scheme val="minor"/>
      </rPr>
      <t xml:space="preserve"> Period of time during which Election Judges shall deliver </t>
    </r>
    <r>
      <rPr>
        <b/>
        <i/>
        <u/>
        <sz val="12"/>
        <rFont val="Calibri"/>
        <family val="2"/>
        <scheme val="minor"/>
      </rPr>
      <t>State Primary</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</si>
  <si>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Town with November Elections:</t>
    </r>
    <r>
      <rPr>
        <sz val="12"/>
        <rFont val="Calibri"/>
        <family val="2"/>
        <scheme val="minor"/>
      </rPr>
      <t xml:space="preserve"> Period of time during which Election Judges shall deliver </t>
    </r>
    <r>
      <rPr>
        <b/>
        <i/>
        <u/>
        <sz val="12"/>
        <rFont val="Calibri"/>
        <family val="2"/>
        <scheme val="minor"/>
      </rPr>
      <t>State Primary</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</si>
  <si>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School District with a Primary: </t>
    </r>
    <r>
      <rPr>
        <sz val="12"/>
        <rFont val="Calibri"/>
        <family val="2"/>
        <scheme val="minor"/>
      </rPr>
      <t xml:space="preserve">Period of time during which Election Judges shall deliver </t>
    </r>
    <r>
      <rPr>
        <b/>
        <i/>
        <u/>
        <sz val="12"/>
        <rFont val="Calibri"/>
        <family val="2"/>
        <scheme val="minor"/>
      </rPr>
      <t>State Primary</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</si>
  <si>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OSS:</t>
    </r>
    <r>
      <rPr>
        <sz val="12"/>
        <rFont val="Calibri"/>
        <family val="2"/>
        <scheme val="minor"/>
      </rPr>
      <t xml:space="preserve"> After the close of business on the 7th day before the </t>
    </r>
    <r>
      <rPr>
        <b/>
        <i/>
        <u/>
        <sz val="12"/>
        <rFont val="Calibri"/>
        <family val="2"/>
        <scheme val="minor"/>
      </rPr>
      <t>State Primary</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</si>
  <si>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Political Parties:</t>
    </r>
    <r>
      <rPr>
        <sz val="12"/>
        <rFont val="Calibri"/>
        <family val="2"/>
        <scheme val="minor"/>
      </rPr>
      <t xml:space="preserve"> After the close of business on the 7th day before the </t>
    </r>
    <r>
      <rPr>
        <b/>
        <i/>
        <u/>
        <sz val="12"/>
        <rFont val="Calibri"/>
        <family val="2"/>
        <scheme val="minor"/>
      </rPr>
      <t>State Primary</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</si>
  <si>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County: </t>
    </r>
    <r>
      <rPr>
        <sz val="12"/>
        <rFont val="Calibri"/>
        <family val="2"/>
        <scheme val="minor"/>
      </rPr>
      <t xml:space="preserve">After the close of business on the 7th day before the </t>
    </r>
    <r>
      <rPr>
        <b/>
        <i/>
        <u/>
        <sz val="12"/>
        <rFont val="Calibri"/>
        <family val="2"/>
        <scheme val="minor"/>
      </rPr>
      <t>State Primary</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</si>
  <si>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City with a Primary: </t>
    </r>
    <r>
      <rPr>
        <sz val="12"/>
        <rFont val="Calibri"/>
        <family val="2"/>
        <scheme val="minor"/>
      </rPr>
      <t xml:space="preserve">After the close of business on the 7th day before the </t>
    </r>
    <r>
      <rPr>
        <b/>
        <i/>
        <u/>
        <sz val="12"/>
        <rFont val="Calibri"/>
        <family val="2"/>
        <scheme val="minor"/>
      </rPr>
      <t>State Primary</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t>
    </r>
    <r>
      <rPr>
        <i/>
        <sz val="12"/>
        <rFont val="Calibri"/>
        <family val="2"/>
        <scheme val="minor"/>
      </rPr>
      <t xml:space="preserve"> M.S. 203B.121, subds. 2(b)(6), 3(a) &amp; 4; 204B.45, subd. 2; 204B.46; M.R. 8210.2450, subp. 6</t>
    </r>
  </si>
  <si>
    <r>
      <rPr>
        <b/>
        <sz val="12"/>
        <rFont val="Calibri"/>
        <family val="2"/>
        <scheme val="minor"/>
      </rPr>
      <t xml:space="preserve">City without a Primary: </t>
    </r>
    <r>
      <rPr>
        <sz val="12"/>
        <rFont val="Calibri"/>
        <family val="2"/>
        <scheme val="minor"/>
      </rPr>
      <t xml:space="preserve">After the close of business on the 7th day before the </t>
    </r>
    <r>
      <rPr>
        <b/>
        <i/>
        <u/>
        <sz val="12"/>
        <rFont val="Calibri"/>
        <family val="2"/>
        <scheme val="minor"/>
      </rPr>
      <t>State Primary</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</si>
  <si>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Town with March Elections: </t>
    </r>
    <r>
      <rPr>
        <sz val="12"/>
        <rFont val="Calibri"/>
        <family val="2"/>
        <scheme val="minor"/>
      </rPr>
      <t xml:space="preserve">After the close of business on the 7th day before the </t>
    </r>
    <r>
      <rPr>
        <b/>
        <i/>
        <u/>
        <sz val="12"/>
        <rFont val="Calibri"/>
        <family val="2"/>
        <scheme val="minor"/>
      </rPr>
      <t>State Primary</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</si>
  <si>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Town with November Elections: </t>
    </r>
    <r>
      <rPr>
        <sz val="12"/>
        <rFont val="Calibri"/>
        <family val="2"/>
        <scheme val="minor"/>
      </rPr>
      <t xml:space="preserve">After the close of business on the 7th day before the </t>
    </r>
    <r>
      <rPr>
        <b/>
        <i/>
        <u/>
        <sz val="12"/>
        <rFont val="Calibri"/>
        <family val="2"/>
        <scheme val="minor"/>
      </rPr>
      <t>State Primary</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</si>
  <si>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School District with a Primary:</t>
    </r>
    <r>
      <rPr>
        <sz val="12"/>
        <rFont val="Calibri"/>
        <family val="2"/>
        <scheme val="minor"/>
      </rPr>
      <t xml:space="preserve"> After the close of business on the 7th day before the </t>
    </r>
    <r>
      <rPr>
        <b/>
        <i/>
        <u/>
        <sz val="12"/>
        <rFont val="Calibri"/>
        <family val="2"/>
        <scheme val="minor"/>
      </rPr>
      <t>State Primary</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</si>
  <si>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School District without a Primary: </t>
    </r>
    <r>
      <rPr>
        <sz val="12"/>
        <rFont val="Calibri"/>
        <family val="2"/>
        <scheme val="minor"/>
      </rPr>
      <t xml:space="preserve">After the close of business on the 7th day before the </t>
    </r>
    <r>
      <rPr>
        <b/>
        <i/>
        <u/>
        <sz val="12"/>
        <rFont val="Calibri"/>
        <family val="2"/>
        <scheme val="minor"/>
      </rPr>
      <t>State Primary</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t>
    </r>
    <r>
      <rPr>
        <i/>
        <sz val="12"/>
        <rFont val="Calibri"/>
        <family val="2"/>
        <scheme val="minor"/>
      </rPr>
      <t xml:space="preserve"> M.S. 203B.121, subds. 2(b)(6), 3(a) &amp; 4; 204B.45, subd. 2; 204B.46; M.R. 8210.2450, subp. 6</t>
    </r>
  </si>
  <si>
    <r>
      <rPr>
        <b/>
        <sz val="12"/>
        <rFont val="Calibri"/>
        <family val="2"/>
        <scheme val="minor"/>
      </rPr>
      <t>OSS:</t>
    </r>
    <r>
      <rPr>
        <sz val="12"/>
        <rFont val="Calibri"/>
        <family val="2"/>
        <scheme val="minor"/>
      </rPr>
      <t xml:space="preserve"> Period of time when counties or municipalities can choose to make available a ballot counter &amp; ballot box for the use of </t>
    </r>
    <r>
      <rPr>
        <b/>
        <i/>
        <u/>
        <sz val="12"/>
        <rFont val="Calibri"/>
        <family val="2"/>
        <scheme val="minor"/>
      </rPr>
      <t>State Primary</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</si>
  <si>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Political Parties: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Primary</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</si>
  <si>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County: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Primary</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t>
    </r>
    <r>
      <rPr>
        <i/>
        <sz val="12"/>
        <rFont val="Calibri"/>
        <family val="2"/>
        <scheme val="minor"/>
      </rPr>
      <t xml:space="preserve"> M.S. 203B.081, subd. 3</t>
    </r>
  </si>
  <si>
    <r>
      <rPr>
        <b/>
        <sz val="12"/>
        <rFont val="Calibri"/>
        <family val="2"/>
        <scheme val="minor"/>
      </rPr>
      <t xml:space="preserve">City with a Primary: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Primary</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</si>
  <si>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City without a Primary: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 xml:space="preserve">State Primary </t>
    </r>
    <r>
      <rPr>
        <sz val="12"/>
        <rFont val="Calibri"/>
        <family val="2"/>
        <scheme val="minor"/>
      </rPr>
      <t xml:space="preserve">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</si>
  <si>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Town with March Elections: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Primary</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</si>
  <si>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Town with November Elections: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Primary</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t>
    </r>
    <r>
      <rPr>
        <i/>
        <sz val="12"/>
        <rFont val="Calibri"/>
        <family val="2"/>
        <scheme val="minor"/>
      </rPr>
      <t xml:space="preserve"> M.S. 203B.081, subd. 3</t>
    </r>
  </si>
  <si>
    <r>
      <rPr>
        <b/>
        <sz val="12"/>
        <rFont val="Calibri"/>
        <family val="2"/>
        <scheme val="minor"/>
      </rPr>
      <t xml:space="preserve">School District with a Primary: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Primary</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</si>
  <si>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OSS: </t>
    </r>
    <r>
      <rPr>
        <sz val="12"/>
        <rFont val="Calibri"/>
        <family val="2"/>
        <scheme val="minor"/>
      </rPr>
      <t xml:space="preserve">Period of time for agent delivery of </t>
    </r>
    <r>
      <rPr>
        <b/>
        <i/>
        <u/>
        <sz val="12"/>
        <rFont val="Calibri"/>
        <family val="2"/>
        <scheme val="minor"/>
      </rPr>
      <t>State Primary</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</si>
  <si>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County:</t>
    </r>
    <r>
      <rPr>
        <sz val="12"/>
        <rFont val="Calibri"/>
        <family val="2"/>
        <scheme val="minor"/>
      </rPr>
      <t xml:space="preserve"> Period of time for agent delivery of </t>
    </r>
    <r>
      <rPr>
        <b/>
        <i/>
        <u/>
        <sz val="12"/>
        <rFont val="Calibri"/>
        <family val="2"/>
        <scheme val="minor"/>
      </rPr>
      <t>State Primary</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</si>
  <si>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 xml:space="preserve">City with a Primary: </t>
    </r>
    <r>
      <rPr>
        <sz val="12"/>
        <rFont val="Calibri"/>
        <family val="2"/>
        <scheme val="minor"/>
      </rPr>
      <t xml:space="preserve">Period of time for agent delivery of </t>
    </r>
    <r>
      <rPr>
        <b/>
        <i/>
        <u/>
        <sz val="12"/>
        <rFont val="Calibri"/>
        <family val="2"/>
        <scheme val="minor"/>
      </rPr>
      <t>State Primary</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</si>
  <si>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 xml:space="preserve">City without a Primary: </t>
    </r>
    <r>
      <rPr>
        <sz val="12"/>
        <rFont val="Calibri"/>
        <family val="2"/>
        <scheme val="minor"/>
      </rPr>
      <t xml:space="preserve">Period of time for agent delivery of </t>
    </r>
    <r>
      <rPr>
        <b/>
        <i/>
        <u/>
        <sz val="12"/>
        <rFont val="Calibri"/>
        <family val="2"/>
        <scheme val="minor"/>
      </rPr>
      <t>State Primary</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M.S. 203B.11, subd. 4</t>
    </r>
    <r>
      <rPr>
        <sz val="12"/>
        <rFont val="Calibri"/>
        <family val="2"/>
        <scheme val="minor"/>
      </rPr>
      <t xml:space="preserve"> </t>
    </r>
  </si>
  <si>
    <r>
      <rPr>
        <b/>
        <sz val="12"/>
        <rFont val="Calibri"/>
        <family val="2"/>
        <scheme val="minor"/>
      </rPr>
      <t xml:space="preserve">Town with March Elections: </t>
    </r>
    <r>
      <rPr>
        <sz val="12"/>
        <rFont val="Calibri"/>
        <family val="2"/>
        <scheme val="minor"/>
      </rPr>
      <t xml:space="preserve">Period of time for agent delivery of </t>
    </r>
    <r>
      <rPr>
        <b/>
        <i/>
        <u/>
        <sz val="12"/>
        <rFont val="Calibri"/>
        <family val="2"/>
        <scheme val="minor"/>
      </rPr>
      <t>State Primary</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t>
    </r>
    <r>
      <rPr>
        <sz val="12"/>
        <rFont val="Calibri"/>
        <family val="2"/>
        <scheme val="minor"/>
      </rPr>
      <t xml:space="preserve">4 </t>
    </r>
  </si>
  <si>
    <r>
      <rPr>
        <b/>
        <sz val="12"/>
        <rFont val="Calibri"/>
        <family val="2"/>
        <scheme val="minor"/>
      </rPr>
      <t xml:space="preserve">Town with November Elections: </t>
    </r>
    <r>
      <rPr>
        <sz val="12"/>
        <rFont val="Calibri"/>
        <family val="2"/>
        <scheme val="minor"/>
      </rPr>
      <t xml:space="preserve">Period of time for agent delivery of </t>
    </r>
    <r>
      <rPr>
        <b/>
        <i/>
        <u/>
        <sz val="12"/>
        <rFont val="Calibri"/>
        <family val="2"/>
        <scheme val="minor"/>
      </rPr>
      <t>State Primary</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</si>
  <si>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OSS:</t>
    </r>
    <r>
      <rPr>
        <sz val="12"/>
        <rFont val="Calibri"/>
        <family val="2"/>
        <scheme val="minor"/>
      </rPr>
      <t xml:space="preserve"> Period of time for agent delivery of </t>
    </r>
    <r>
      <rPr>
        <b/>
        <i/>
        <u/>
        <sz val="12"/>
        <rFont val="Calibri"/>
        <family val="2"/>
        <scheme val="minor"/>
      </rPr>
      <t>State Primary</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</si>
  <si>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OSS:</t>
    </r>
    <r>
      <rPr>
        <sz val="12"/>
        <rFont val="Calibri"/>
        <family val="2"/>
        <scheme val="minor"/>
      </rPr>
      <t xml:space="preserve"> If an Absentee Ballot or Mail Ballot returned ballot envelope is rejected within 5 days of the </t>
    </r>
    <r>
      <rPr>
        <b/>
        <i/>
        <u/>
        <sz val="12"/>
        <rFont val="Calibri"/>
        <family val="2"/>
        <scheme val="minor"/>
      </rPr>
      <t>State Primary</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</si>
  <si>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Political Parties:</t>
    </r>
    <r>
      <rPr>
        <sz val="12"/>
        <rFont val="Calibri"/>
        <family val="2"/>
        <scheme val="minor"/>
      </rPr>
      <t xml:space="preserve"> If an Absentee Ballot or Mail Ballot returned ballot envelope is rejected within 5 days of the </t>
    </r>
    <r>
      <rPr>
        <b/>
        <i/>
        <u/>
        <sz val="12"/>
        <rFont val="Calibri"/>
        <family val="2"/>
        <scheme val="minor"/>
      </rPr>
      <t>State Primary</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</si>
  <si>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County: </t>
    </r>
    <r>
      <rPr>
        <sz val="12"/>
        <rFont val="Calibri"/>
        <family val="2"/>
        <scheme val="minor"/>
      </rPr>
      <t xml:space="preserve">If an Absentee Ballot or Mail Ballot returned ballot envelope is rejected within 5 days of the </t>
    </r>
    <r>
      <rPr>
        <b/>
        <i/>
        <u/>
        <sz val="12"/>
        <rFont val="Calibri"/>
        <family val="2"/>
        <scheme val="minor"/>
      </rPr>
      <t>State Primary</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</si>
  <si>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City with a Primary:</t>
    </r>
    <r>
      <rPr>
        <sz val="12"/>
        <rFont val="Calibri"/>
        <family val="2"/>
        <scheme val="minor"/>
      </rPr>
      <t xml:space="preserve"> If an Absentee Ballot or Mail Ballot returned ballot envelope is rejected within 5 days of the </t>
    </r>
    <r>
      <rPr>
        <b/>
        <i/>
        <u/>
        <sz val="12"/>
        <rFont val="Calibri"/>
        <family val="2"/>
        <scheme val="minor"/>
      </rPr>
      <t>State Primary</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</si>
  <si>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City without a Primary: </t>
    </r>
    <r>
      <rPr>
        <sz val="12"/>
        <rFont val="Calibri"/>
        <family val="2"/>
        <scheme val="minor"/>
      </rPr>
      <t xml:space="preserve">If an Absentee Ballot or Mail Ballot returned ballot envelope is rejected within 5 days of the </t>
    </r>
    <r>
      <rPr>
        <b/>
        <i/>
        <u/>
        <sz val="12"/>
        <rFont val="Calibri"/>
        <family val="2"/>
        <scheme val="minor"/>
      </rPr>
      <t>State Primary</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</si>
  <si>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Town with March Elections:</t>
    </r>
    <r>
      <rPr>
        <sz val="12"/>
        <rFont val="Calibri"/>
        <family val="2"/>
        <scheme val="minor"/>
      </rPr>
      <t xml:space="preserve"> If an Absentee Ballot or Mail Ballot returned ballot envelope is rejected within 5 days of the </t>
    </r>
    <r>
      <rPr>
        <b/>
        <i/>
        <u/>
        <sz val="12"/>
        <rFont val="Calibri"/>
        <family val="2"/>
        <scheme val="minor"/>
      </rPr>
      <t>State Primary</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</si>
  <si>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Town with November Elections:</t>
    </r>
    <r>
      <rPr>
        <sz val="12"/>
        <rFont val="Calibri"/>
        <family val="2"/>
        <scheme val="minor"/>
      </rPr>
      <t xml:space="preserve"> If an Absentee Ballot or Mail Ballot returned ballot envelope is rejected within 5 days of the </t>
    </r>
    <r>
      <rPr>
        <b/>
        <i/>
        <u/>
        <sz val="12"/>
        <rFont val="Calibri"/>
        <family val="2"/>
        <scheme val="minor"/>
      </rPr>
      <t>State Primary</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</si>
  <si>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School District with a Primary: </t>
    </r>
    <r>
      <rPr>
        <sz val="12"/>
        <rFont val="Calibri"/>
        <family val="2"/>
        <scheme val="minor"/>
      </rPr>
      <t xml:space="preserve">If an Absentee Ballot or Mail Ballot returned ballot envelope is rejected within 5 days of the </t>
    </r>
    <r>
      <rPr>
        <b/>
        <i/>
        <u/>
        <sz val="12"/>
        <rFont val="Calibri"/>
        <family val="2"/>
        <scheme val="minor"/>
      </rPr>
      <t>State Primary</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</si>
  <si>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School District without a Primary: </t>
    </r>
    <r>
      <rPr>
        <sz val="12"/>
        <rFont val="Calibri"/>
        <family val="2"/>
        <scheme val="minor"/>
      </rPr>
      <t xml:space="preserve">If an Absentee Ballot or Mail Ballot returned ballot envelope is rejected within 5 days of the </t>
    </r>
    <r>
      <rPr>
        <b/>
        <i/>
        <u/>
        <sz val="12"/>
        <rFont val="Calibri"/>
        <family val="2"/>
        <scheme val="minor"/>
      </rPr>
      <t>State Primary</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</si>
  <si>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OSS: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Primary</t>
    </r>
    <r>
      <rPr>
        <sz val="12"/>
        <rFont val="Calibri"/>
        <family val="2"/>
        <scheme val="minor"/>
      </rPr>
      <t xml:space="preserve"> elections. </t>
    </r>
    <r>
      <rPr>
        <i/>
        <sz val="12"/>
        <rFont val="Calibri"/>
        <family val="2"/>
        <scheme val="minor"/>
      </rPr>
      <t>M.S. 203B.085</t>
    </r>
  </si>
  <si>
    <r>
      <rPr>
        <b/>
        <sz val="12"/>
        <rFont val="Calibri"/>
        <family val="2"/>
        <scheme val="minor"/>
      </rPr>
      <t xml:space="preserve">Political Parties: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Primary</t>
    </r>
    <r>
      <rPr>
        <sz val="12"/>
        <rFont val="Calibri"/>
        <family val="2"/>
        <scheme val="minor"/>
      </rPr>
      <t xml:space="preserve"> elections. </t>
    </r>
    <r>
      <rPr>
        <i/>
        <sz val="12"/>
        <rFont val="Calibri"/>
        <family val="2"/>
        <scheme val="minor"/>
      </rPr>
      <t>M.S. 203B.085</t>
    </r>
  </si>
  <si>
    <r>
      <rPr>
        <b/>
        <sz val="12"/>
        <rFont val="Calibri"/>
        <family val="2"/>
        <scheme val="minor"/>
      </rPr>
      <t xml:space="preserve">County: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Primary</t>
    </r>
    <r>
      <rPr>
        <sz val="12"/>
        <rFont val="Calibri"/>
        <family val="2"/>
        <scheme val="minor"/>
      </rPr>
      <t xml:space="preserve"> elections. </t>
    </r>
    <r>
      <rPr>
        <i/>
        <sz val="12"/>
        <rFont val="Calibri"/>
        <family val="2"/>
        <scheme val="minor"/>
      </rPr>
      <t>M.S. 203B.085</t>
    </r>
  </si>
  <si>
    <r>
      <rPr>
        <b/>
        <sz val="12"/>
        <rFont val="Calibri"/>
        <family val="2"/>
        <scheme val="minor"/>
      </rPr>
      <t xml:space="preserve">City with a Primary: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Primary</t>
    </r>
    <r>
      <rPr>
        <sz val="12"/>
        <rFont val="Calibri"/>
        <family val="2"/>
        <scheme val="minor"/>
      </rPr>
      <t xml:space="preserve"> elections. </t>
    </r>
    <r>
      <rPr>
        <i/>
        <sz val="12"/>
        <rFont val="Calibri"/>
        <family val="2"/>
        <scheme val="minor"/>
      </rPr>
      <t>M.S. 203B.085</t>
    </r>
  </si>
  <si>
    <r>
      <rPr>
        <b/>
        <sz val="12"/>
        <rFont val="Calibri"/>
        <family val="2"/>
        <scheme val="minor"/>
      </rPr>
      <t xml:space="preserve">City without a Primary: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Primary</t>
    </r>
    <r>
      <rPr>
        <sz val="12"/>
        <rFont val="Calibri"/>
        <family val="2"/>
        <scheme val="minor"/>
      </rPr>
      <t xml:space="preserve"> elections. </t>
    </r>
    <r>
      <rPr>
        <i/>
        <sz val="12"/>
        <rFont val="Calibri"/>
        <family val="2"/>
        <scheme val="minor"/>
      </rPr>
      <t>M.S. 203B.085</t>
    </r>
  </si>
  <si>
    <r>
      <rPr>
        <b/>
        <sz val="12"/>
        <rFont val="Calibri"/>
        <family val="2"/>
        <scheme val="minor"/>
      </rPr>
      <t>Town with March Elections:</t>
    </r>
    <r>
      <rPr>
        <sz val="12"/>
        <rFont val="Calibri"/>
        <family val="2"/>
        <scheme val="minor"/>
      </rPr>
      <t xml:space="preserve"> County or municipal clerk's office must be open to accept Absentee Ballot applications &amp; for casting of Absentee Ballots at least 10:00 a.m. to 3:00 p.m. - Saturday before </t>
    </r>
    <r>
      <rPr>
        <b/>
        <i/>
        <u/>
        <sz val="12"/>
        <rFont val="Calibri"/>
        <family val="2"/>
        <scheme val="minor"/>
      </rPr>
      <t>State Primary</t>
    </r>
    <r>
      <rPr>
        <sz val="12"/>
        <rFont val="Calibri"/>
        <family val="2"/>
        <scheme val="minor"/>
      </rPr>
      <t xml:space="preserve"> elections. </t>
    </r>
    <r>
      <rPr>
        <i/>
        <sz val="12"/>
        <rFont val="Calibri"/>
        <family val="2"/>
        <scheme val="minor"/>
      </rPr>
      <t>M.S. 203B.085</t>
    </r>
  </si>
  <si>
    <r>
      <rPr>
        <b/>
        <sz val="12"/>
        <rFont val="Calibri"/>
        <family val="2"/>
        <scheme val="minor"/>
      </rPr>
      <t>Town with November Elections:</t>
    </r>
    <r>
      <rPr>
        <sz val="12"/>
        <rFont val="Calibri"/>
        <family val="2"/>
        <scheme val="minor"/>
      </rPr>
      <t xml:space="preserve"> County or municipal clerk's office must be open to accept Absentee Ballot applications &amp; for casting of Absentee Ballots at least 10:00 a.m. to 3:00 p.m. - Saturday before </t>
    </r>
    <r>
      <rPr>
        <b/>
        <i/>
        <u/>
        <sz val="12"/>
        <rFont val="Calibri"/>
        <family val="2"/>
        <scheme val="minor"/>
      </rPr>
      <t>State Primary</t>
    </r>
    <r>
      <rPr>
        <sz val="12"/>
        <rFont val="Calibri"/>
        <family val="2"/>
        <scheme val="minor"/>
      </rPr>
      <t xml:space="preserve"> elections. </t>
    </r>
    <r>
      <rPr>
        <i/>
        <sz val="12"/>
        <rFont val="Calibri"/>
        <family val="2"/>
        <scheme val="minor"/>
      </rPr>
      <t>M.S. 203B.085</t>
    </r>
  </si>
  <si>
    <r>
      <rPr>
        <b/>
        <sz val="12"/>
        <rFont val="Calibri"/>
        <family val="2"/>
        <scheme val="minor"/>
      </rPr>
      <t>School District with a Primary:</t>
    </r>
    <r>
      <rPr>
        <sz val="12"/>
        <rFont val="Calibri"/>
        <family val="2"/>
        <scheme val="minor"/>
      </rPr>
      <t xml:space="preserve"> County or municipal clerk's office must be open to accept Absentee Ballot applications &amp; for casting of Absentee Ballots at least 10:00 a.m. to 3:00 p.m. - Saturday before </t>
    </r>
    <r>
      <rPr>
        <b/>
        <i/>
        <u/>
        <sz val="12"/>
        <rFont val="Calibri"/>
        <family val="2"/>
        <scheme val="minor"/>
      </rPr>
      <t>State Primary</t>
    </r>
    <r>
      <rPr>
        <sz val="12"/>
        <rFont val="Calibri"/>
        <family val="2"/>
        <scheme val="minor"/>
      </rPr>
      <t xml:space="preserve"> elections. </t>
    </r>
    <r>
      <rPr>
        <i/>
        <sz val="12"/>
        <rFont val="Calibri"/>
        <family val="2"/>
        <scheme val="minor"/>
      </rPr>
      <t>M.S. 203B.085</t>
    </r>
  </si>
  <si>
    <r>
      <rPr>
        <b/>
        <sz val="12"/>
        <rFont val="Calibri"/>
        <family val="2"/>
        <scheme val="minor"/>
      </rPr>
      <t>School District without a Primary:</t>
    </r>
    <r>
      <rPr>
        <sz val="12"/>
        <rFont val="Calibri"/>
        <family val="2"/>
        <scheme val="minor"/>
      </rPr>
      <t xml:space="preserve"> County or municipal clerk's office must be open to accept Absentee Ballot applications &amp; for casting of Absentee Ballots at least 10:00 a.m. to 3:00 p.m. - Saturday before </t>
    </r>
    <r>
      <rPr>
        <b/>
        <i/>
        <u/>
        <sz val="12"/>
        <rFont val="Calibri"/>
        <family val="2"/>
        <scheme val="minor"/>
      </rPr>
      <t>State Primary</t>
    </r>
    <r>
      <rPr>
        <sz val="12"/>
        <rFont val="Calibri"/>
        <family val="2"/>
        <scheme val="minor"/>
      </rPr>
      <t xml:space="preserve"> elections. </t>
    </r>
    <r>
      <rPr>
        <i/>
        <sz val="12"/>
        <rFont val="Calibri"/>
        <family val="2"/>
        <scheme val="minor"/>
      </rPr>
      <t>M.S. 203B.085</t>
    </r>
  </si>
  <si>
    <r>
      <rPr>
        <b/>
        <sz val="12"/>
        <rFont val="Calibri"/>
        <family val="2"/>
        <scheme val="minor"/>
      </rPr>
      <t>OSS:</t>
    </r>
    <r>
      <rPr>
        <sz val="12"/>
        <rFont val="Calibri"/>
        <family val="2"/>
        <scheme val="minor"/>
      </rPr>
      <t xml:space="preserve"> Last day to apply for </t>
    </r>
    <r>
      <rPr>
        <b/>
        <i/>
        <u/>
        <sz val="12"/>
        <rFont val="Calibri"/>
        <family val="2"/>
        <scheme val="minor"/>
      </rPr>
      <t>State Primary</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</si>
  <si>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Political Parties: </t>
    </r>
    <r>
      <rPr>
        <sz val="12"/>
        <rFont val="Calibri"/>
        <family val="2"/>
        <scheme val="minor"/>
      </rPr>
      <t xml:space="preserve">Last day to apply for </t>
    </r>
    <r>
      <rPr>
        <b/>
        <i/>
        <u/>
        <sz val="12"/>
        <rFont val="Calibri"/>
        <family val="2"/>
        <scheme val="minor"/>
      </rPr>
      <t>State Primary</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</si>
  <si>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County:</t>
    </r>
    <r>
      <rPr>
        <sz val="12"/>
        <rFont val="Calibri"/>
        <family val="2"/>
        <scheme val="minor"/>
      </rPr>
      <t xml:space="preserve"> Last day to apply for </t>
    </r>
    <r>
      <rPr>
        <b/>
        <i/>
        <u/>
        <sz val="12"/>
        <rFont val="Calibri"/>
        <family val="2"/>
        <scheme val="minor"/>
      </rPr>
      <t>State Primary</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</si>
  <si>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City with a Primary: </t>
    </r>
    <r>
      <rPr>
        <sz val="12"/>
        <rFont val="Calibri"/>
        <family val="2"/>
        <scheme val="minor"/>
      </rPr>
      <t xml:space="preserve">Last day to apply for </t>
    </r>
    <r>
      <rPr>
        <b/>
        <i/>
        <u/>
        <sz val="12"/>
        <rFont val="Calibri"/>
        <family val="2"/>
        <scheme val="minor"/>
      </rPr>
      <t>State Primary</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</si>
  <si>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City without a Primary: </t>
    </r>
    <r>
      <rPr>
        <sz val="12"/>
        <rFont val="Calibri"/>
        <family val="2"/>
        <scheme val="minor"/>
      </rPr>
      <t xml:space="preserve">Last day to apply for </t>
    </r>
    <r>
      <rPr>
        <b/>
        <i/>
        <u/>
        <sz val="12"/>
        <rFont val="Calibri"/>
        <family val="2"/>
        <scheme val="minor"/>
      </rPr>
      <t>State Primary</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</si>
  <si>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Town with March Elections: </t>
    </r>
    <r>
      <rPr>
        <sz val="12"/>
        <rFont val="Calibri"/>
        <family val="2"/>
        <scheme val="minor"/>
      </rPr>
      <t xml:space="preserve">Last day to apply for </t>
    </r>
    <r>
      <rPr>
        <b/>
        <i/>
        <u/>
        <sz val="12"/>
        <rFont val="Calibri"/>
        <family val="2"/>
        <scheme val="minor"/>
      </rPr>
      <t>State Primary</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</si>
  <si>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Town with November Elections: </t>
    </r>
    <r>
      <rPr>
        <sz val="12"/>
        <rFont val="Calibri"/>
        <family val="2"/>
        <scheme val="minor"/>
      </rPr>
      <t xml:space="preserve">Last day to apply for </t>
    </r>
    <r>
      <rPr>
        <b/>
        <i/>
        <u/>
        <sz val="12"/>
        <rFont val="Calibri"/>
        <family val="2"/>
        <scheme val="minor"/>
      </rPr>
      <t>State Primary</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</si>
  <si>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School District with a Primary: </t>
    </r>
    <r>
      <rPr>
        <sz val="12"/>
        <rFont val="Calibri"/>
        <family val="2"/>
        <scheme val="minor"/>
      </rPr>
      <t xml:space="preserve">Last day to apply for </t>
    </r>
    <r>
      <rPr>
        <b/>
        <i/>
        <u/>
        <sz val="12"/>
        <rFont val="Calibri"/>
        <family val="2"/>
        <scheme val="minor"/>
      </rPr>
      <t>State Primary</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</si>
  <si>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School District without a Primary: </t>
    </r>
    <r>
      <rPr>
        <sz val="12"/>
        <rFont val="Calibri"/>
        <family val="2"/>
        <scheme val="minor"/>
      </rPr>
      <t xml:space="preserve">Last day to apply for </t>
    </r>
    <r>
      <rPr>
        <b/>
        <i/>
        <u/>
        <sz val="12"/>
        <rFont val="Calibri"/>
        <family val="2"/>
        <scheme val="minor"/>
      </rPr>
      <t>State Primary</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</si>
  <si>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OSS:</t>
    </r>
    <r>
      <rPr>
        <sz val="12"/>
        <rFont val="Calibri"/>
        <family val="2"/>
        <scheme val="minor"/>
      </rPr>
      <t xml:space="preserve"> </t>
    </r>
    <r>
      <rPr>
        <b/>
        <i/>
        <u/>
        <sz val="12"/>
        <rFont val="Calibri"/>
        <family val="2"/>
        <scheme val="minor"/>
      </rPr>
      <t>State Primary</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</si>
  <si>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Political Parties: </t>
    </r>
    <r>
      <rPr>
        <b/>
        <i/>
        <u/>
        <sz val="12"/>
        <rFont val="Calibri"/>
        <family val="2"/>
        <scheme val="minor"/>
      </rPr>
      <t>State Primary</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</si>
  <si>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County:</t>
    </r>
    <r>
      <rPr>
        <sz val="12"/>
        <rFont val="Calibri"/>
        <family val="2"/>
        <scheme val="minor"/>
      </rPr>
      <t xml:space="preserve"> </t>
    </r>
    <r>
      <rPr>
        <b/>
        <i/>
        <u/>
        <sz val="12"/>
        <rFont val="Calibri"/>
        <family val="2"/>
        <scheme val="minor"/>
      </rPr>
      <t>State Primary</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</si>
  <si>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City with a Primary: </t>
    </r>
    <r>
      <rPr>
        <b/>
        <i/>
        <u/>
        <sz val="12"/>
        <rFont val="Calibri"/>
        <family val="2"/>
        <scheme val="minor"/>
      </rPr>
      <t>State Primary</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</si>
  <si>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City without a Primary: </t>
    </r>
    <r>
      <rPr>
        <b/>
        <i/>
        <u/>
        <sz val="12"/>
        <rFont val="Calibri"/>
        <family val="2"/>
        <scheme val="minor"/>
      </rPr>
      <t>State Primary</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</si>
  <si>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Town with March Elections:</t>
    </r>
    <r>
      <rPr>
        <sz val="12"/>
        <rFont val="Calibri"/>
        <family val="2"/>
        <scheme val="minor"/>
      </rPr>
      <t xml:space="preserve"> </t>
    </r>
    <r>
      <rPr>
        <b/>
        <i/>
        <u/>
        <sz val="12"/>
        <rFont val="Calibri"/>
        <family val="2"/>
        <scheme val="minor"/>
      </rPr>
      <t>State Primary</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</si>
  <si>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Town with November Elections:</t>
    </r>
    <r>
      <rPr>
        <sz val="12"/>
        <rFont val="Calibri"/>
        <family val="2"/>
        <scheme val="minor"/>
      </rPr>
      <t xml:space="preserve"> </t>
    </r>
    <r>
      <rPr>
        <b/>
        <i/>
        <u/>
        <sz val="12"/>
        <rFont val="Calibri"/>
        <family val="2"/>
        <scheme val="minor"/>
      </rPr>
      <t>State Primary</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</si>
  <si>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School District with a Primary: </t>
    </r>
    <r>
      <rPr>
        <b/>
        <i/>
        <u/>
        <sz val="12"/>
        <rFont val="Calibri"/>
        <family val="2"/>
        <scheme val="minor"/>
      </rPr>
      <t>State Primary</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</si>
  <si>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School District without a Primary: </t>
    </r>
    <r>
      <rPr>
        <b/>
        <i/>
        <u/>
        <sz val="12"/>
        <rFont val="Calibri"/>
        <family val="2"/>
        <scheme val="minor"/>
      </rPr>
      <t>State Primary</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</si>
  <si>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OSS: </t>
    </r>
    <r>
      <rPr>
        <sz val="12"/>
        <rFont val="Calibri"/>
        <family val="2"/>
        <scheme val="minor"/>
      </rPr>
      <t xml:space="preserve">After polls close on </t>
    </r>
    <r>
      <rPr>
        <b/>
        <i/>
        <u/>
        <sz val="12"/>
        <rFont val="Calibri"/>
        <family val="2"/>
        <scheme val="minor"/>
      </rPr>
      <t>State Primary</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</si>
  <si>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County:</t>
    </r>
    <r>
      <rPr>
        <sz val="12"/>
        <rFont val="Calibri"/>
        <family val="2"/>
        <scheme val="minor"/>
      </rPr>
      <t xml:space="preserve"> After polls close on </t>
    </r>
    <r>
      <rPr>
        <b/>
        <i/>
        <u/>
        <sz val="12"/>
        <rFont val="Calibri"/>
        <family val="2"/>
        <scheme val="minor"/>
      </rPr>
      <t>State Primary</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</si>
  <si>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City with a Primary:</t>
    </r>
    <r>
      <rPr>
        <sz val="12"/>
        <rFont val="Calibri"/>
        <family val="2"/>
        <scheme val="minor"/>
      </rPr>
      <t xml:space="preserve"> After polls close on </t>
    </r>
    <r>
      <rPr>
        <b/>
        <i/>
        <u/>
        <sz val="12"/>
        <rFont val="Calibri"/>
        <family val="2"/>
        <scheme val="minor"/>
      </rPr>
      <t>State Primary</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</si>
  <si>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City without a Primary: </t>
    </r>
    <r>
      <rPr>
        <sz val="12"/>
        <rFont val="Calibri"/>
        <family val="2"/>
        <scheme val="minor"/>
      </rPr>
      <t xml:space="preserve">After polls close on </t>
    </r>
    <r>
      <rPr>
        <b/>
        <i/>
        <u/>
        <sz val="12"/>
        <rFont val="Calibri"/>
        <family val="2"/>
        <scheme val="minor"/>
      </rPr>
      <t>State Primary</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</si>
  <si>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Town with March Elections: </t>
    </r>
    <r>
      <rPr>
        <sz val="12"/>
        <rFont val="Calibri"/>
        <family val="2"/>
        <scheme val="minor"/>
      </rPr>
      <t xml:space="preserve">After polls close on </t>
    </r>
    <r>
      <rPr>
        <b/>
        <i/>
        <u/>
        <sz val="12"/>
        <rFont val="Calibri"/>
        <family val="2"/>
        <scheme val="minor"/>
      </rPr>
      <t>State Primary</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</si>
  <si>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Town with November Elections:</t>
    </r>
    <r>
      <rPr>
        <sz val="12"/>
        <rFont val="Calibri"/>
        <family val="2"/>
        <scheme val="minor"/>
      </rPr>
      <t xml:space="preserve"> After polls close on </t>
    </r>
    <r>
      <rPr>
        <b/>
        <i/>
        <u/>
        <sz val="12"/>
        <rFont val="Calibri"/>
        <family val="2"/>
        <scheme val="minor"/>
      </rPr>
      <t>State Primary</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</si>
  <si>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School District with a Primary: </t>
    </r>
    <r>
      <rPr>
        <sz val="12"/>
        <rFont val="Calibri"/>
        <family val="2"/>
        <scheme val="minor"/>
      </rPr>
      <t xml:space="preserve">After polls close on </t>
    </r>
    <r>
      <rPr>
        <b/>
        <i/>
        <u/>
        <sz val="12"/>
        <rFont val="Calibri"/>
        <family val="2"/>
        <scheme val="minor"/>
      </rPr>
      <t>State Primary</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</si>
  <si>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School District without a Primary:</t>
    </r>
    <r>
      <rPr>
        <sz val="12"/>
        <rFont val="Calibri"/>
        <family val="2"/>
        <scheme val="minor"/>
      </rPr>
      <t xml:space="preserve"> After polls close on </t>
    </r>
    <r>
      <rPr>
        <b/>
        <i/>
        <u/>
        <sz val="12"/>
        <rFont val="Calibri"/>
        <family val="2"/>
        <scheme val="minor"/>
      </rPr>
      <t>State Primary</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</si>
  <si>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OSS:</t>
    </r>
    <r>
      <rPr>
        <sz val="12"/>
        <rFont val="Calibri"/>
        <family val="2"/>
        <scheme val="minor"/>
      </rPr>
      <t xml:space="preserve"> Counties post voter history from </t>
    </r>
    <r>
      <rPr>
        <b/>
        <i/>
        <u/>
        <sz val="12"/>
        <rFont val="Calibri"/>
        <family val="2"/>
        <scheme val="minor"/>
      </rPr>
      <t>State Primary</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</si>
  <si>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Political Parties: </t>
    </r>
    <r>
      <rPr>
        <sz val="12"/>
        <rFont val="Calibri"/>
        <family val="2"/>
        <scheme val="minor"/>
      </rPr>
      <t xml:space="preserve">Counties post voter history from </t>
    </r>
    <r>
      <rPr>
        <b/>
        <i/>
        <u/>
        <sz val="12"/>
        <rFont val="Calibri"/>
        <family val="2"/>
        <scheme val="minor"/>
      </rPr>
      <t>State Primary</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</si>
  <si>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County: </t>
    </r>
    <r>
      <rPr>
        <sz val="12"/>
        <rFont val="Calibri"/>
        <family val="2"/>
        <scheme val="minor"/>
      </rPr>
      <t xml:space="preserve">Counties post voter history from </t>
    </r>
    <r>
      <rPr>
        <b/>
        <i/>
        <u/>
        <sz val="12"/>
        <rFont val="Calibri"/>
        <family val="2"/>
        <scheme val="minor"/>
      </rPr>
      <t>State Primary</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</si>
  <si>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City with a Primary: </t>
    </r>
    <r>
      <rPr>
        <sz val="12"/>
        <rFont val="Calibri"/>
        <family val="2"/>
        <scheme val="minor"/>
      </rPr>
      <t xml:space="preserve">Counties post voter history from </t>
    </r>
    <r>
      <rPr>
        <b/>
        <i/>
        <u/>
        <sz val="12"/>
        <rFont val="Calibri"/>
        <family val="2"/>
        <scheme val="minor"/>
      </rPr>
      <t>State Primary</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</si>
  <si>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City without a Primary:</t>
    </r>
    <r>
      <rPr>
        <sz val="12"/>
        <rFont val="Calibri"/>
        <family val="2"/>
        <scheme val="minor"/>
      </rPr>
      <t xml:space="preserve"> Counties post voter history from </t>
    </r>
    <r>
      <rPr>
        <b/>
        <i/>
        <u/>
        <sz val="12"/>
        <rFont val="Calibri"/>
        <family val="2"/>
        <scheme val="minor"/>
      </rPr>
      <t>State Primary</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</si>
  <si>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Town with March Elections:</t>
    </r>
    <r>
      <rPr>
        <sz val="12"/>
        <rFont val="Calibri"/>
        <family val="2"/>
        <scheme val="minor"/>
      </rPr>
      <t xml:space="preserve"> Counties post voter history from </t>
    </r>
    <r>
      <rPr>
        <b/>
        <i/>
        <u/>
        <sz val="12"/>
        <rFont val="Calibri"/>
        <family val="2"/>
        <scheme val="minor"/>
      </rPr>
      <t>State Primary</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</si>
  <si>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Town with November Elections:</t>
    </r>
    <r>
      <rPr>
        <sz val="12"/>
        <rFont val="Calibri"/>
        <family val="2"/>
        <scheme val="minor"/>
      </rPr>
      <t xml:space="preserve"> Counties post voter history from </t>
    </r>
    <r>
      <rPr>
        <b/>
        <i/>
        <u/>
        <sz val="12"/>
        <rFont val="Calibri"/>
        <family val="2"/>
        <scheme val="minor"/>
      </rPr>
      <t>State Primary</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</si>
  <si>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School District with a Primary: </t>
    </r>
    <r>
      <rPr>
        <sz val="12"/>
        <rFont val="Calibri"/>
        <family val="2"/>
        <scheme val="minor"/>
      </rPr>
      <t xml:space="preserve">Counties post voter history from </t>
    </r>
    <r>
      <rPr>
        <b/>
        <i/>
        <u/>
        <sz val="12"/>
        <rFont val="Calibri"/>
        <family val="2"/>
        <scheme val="minor"/>
      </rPr>
      <t>State Primary</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</si>
  <si>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School District without a Primary: </t>
    </r>
    <r>
      <rPr>
        <sz val="12"/>
        <rFont val="Calibri"/>
        <family val="2"/>
        <scheme val="minor"/>
      </rPr>
      <t xml:space="preserve">Counties post voter history from </t>
    </r>
    <r>
      <rPr>
        <b/>
        <i/>
        <u/>
        <sz val="12"/>
        <rFont val="Calibri"/>
        <family val="2"/>
        <scheme val="minor"/>
      </rPr>
      <t>State Primary</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</si>
  <si>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OSS:</t>
    </r>
    <r>
      <rPr>
        <sz val="12"/>
        <rFont val="Calibri"/>
        <family val="2"/>
        <scheme val="minor"/>
      </rPr>
      <t xml:space="preserve"> 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</si>
  <si>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Political Parties:</t>
    </r>
    <r>
      <rPr>
        <sz val="12"/>
        <rFont val="Calibri"/>
        <family val="2"/>
        <scheme val="minor"/>
      </rPr>
      <t xml:space="preserve"> 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</si>
  <si>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County:</t>
    </r>
    <r>
      <rPr>
        <sz val="12"/>
        <rFont val="Calibri"/>
        <family val="2"/>
        <scheme val="minor"/>
      </rPr>
      <t xml:space="preserve"> 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</si>
  <si>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SWCD:</t>
    </r>
    <r>
      <rPr>
        <sz val="12"/>
        <rFont val="Calibri"/>
        <family val="2"/>
        <scheme val="minor"/>
      </rPr>
      <t xml:space="preserve"> 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</si>
  <si>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 xml:space="preserve">City with a Primary: </t>
    </r>
    <r>
      <rPr>
        <sz val="12"/>
        <rFont val="Calibri"/>
        <family val="2"/>
        <scheme val="minor"/>
      </rPr>
      <t xml:space="preserve">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</si>
  <si>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 xml:space="preserve">City without a Primary: </t>
    </r>
    <r>
      <rPr>
        <sz val="12"/>
        <rFont val="Calibri"/>
        <family val="2"/>
        <scheme val="minor"/>
      </rPr>
      <t xml:space="preserve">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</si>
  <si>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Town with March Elections:</t>
    </r>
    <r>
      <rPr>
        <sz val="12"/>
        <rFont val="Calibri"/>
        <family val="2"/>
        <scheme val="minor"/>
      </rPr>
      <t xml:space="preserve"> 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</si>
  <si>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 xml:space="preserve">Town with November Elections: </t>
    </r>
    <r>
      <rPr>
        <sz val="12"/>
        <rFont val="Calibri"/>
        <family val="2"/>
        <scheme val="minor"/>
      </rPr>
      <t xml:space="preserve">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</si>
  <si>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Hospital District:</t>
    </r>
    <r>
      <rPr>
        <sz val="12"/>
        <rFont val="Calibri"/>
        <family val="2"/>
        <scheme val="minor"/>
      </rPr>
      <t xml:space="preserve"> 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</si>
  <si>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 xml:space="preserve">School District with a Primary: </t>
    </r>
    <r>
      <rPr>
        <sz val="12"/>
        <rFont val="Calibri"/>
        <family val="2"/>
        <scheme val="minor"/>
      </rPr>
      <t xml:space="preserve">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</si>
  <si>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School District without a Primary:</t>
    </r>
    <r>
      <rPr>
        <sz val="12"/>
        <rFont val="Calibri"/>
        <family val="2"/>
        <scheme val="minor"/>
      </rPr>
      <t xml:space="preserve"> Last day to send a </t>
    </r>
    <r>
      <rPr>
        <b/>
        <i/>
        <u/>
        <sz val="12"/>
        <rFont val="Calibri"/>
        <family val="2"/>
        <scheme val="minor"/>
      </rPr>
      <t>State General</t>
    </r>
    <r>
      <rPr>
        <sz val="12"/>
        <rFont val="Calibri"/>
        <family val="2"/>
        <scheme val="minor"/>
      </rPr>
      <t xml:space="preserve"> Absentee Ballot application to each person on the list of eligible voters who have applied to automatically receive an Absentee Ballot application. No need to send a 2nd application to those who turned in an Absentee Ballot application before State Primary for election cycle – at least 60 days before the election. </t>
    </r>
    <r>
      <rPr>
        <i/>
        <sz val="12"/>
        <rFont val="Calibri"/>
        <family val="2"/>
        <scheme val="minor"/>
      </rPr>
      <t>M.S. 203B.04, subd. 5; 203B.06, subd. 1; M.R. 8210.0200, subp. 4</t>
    </r>
  </si>
  <si>
    <r>
      <rPr>
        <b/>
        <sz val="12"/>
        <rFont val="Calibri"/>
        <family val="2"/>
        <scheme val="minor"/>
      </rPr>
      <t>OSS:</t>
    </r>
    <r>
      <rPr>
        <sz val="12"/>
        <rFont val="Calibri"/>
        <family val="2"/>
        <scheme val="minor"/>
      </rPr>
      <t xml:space="preserve"> Last day for counties to enter </t>
    </r>
    <r>
      <rPr>
        <b/>
        <i/>
        <u/>
        <sz val="12"/>
        <rFont val="Calibri"/>
        <family val="2"/>
        <scheme val="minor"/>
      </rPr>
      <t>State Primary</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</si>
  <si>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Political Parties:</t>
    </r>
    <r>
      <rPr>
        <sz val="12"/>
        <rFont val="Calibri"/>
        <family val="2"/>
        <scheme val="minor"/>
      </rPr>
      <t xml:space="preserve"> Last day for counties to enter </t>
    </r>
    <r>
      <rPr>
        <b/>
        <i/>
        <u/>
        <sz val="12"/>
        <rFont val="Calibri"/>
        <family val="2"/>
        <scheme val="minor"/>
      </rPr>
      <t>State Primary</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t>
    </r>
    <r>
      <rPr>
        <i/>
        <sz val="12"/>
        <rFont val="Calibri"/>
        <family val="2"/>
        <scheme val="minor"/>
      </rPr>
      <t xml:space="preserve"> M.S. 201.121, subd. 1(a); 201.171</t>
    </r>
  </si>
  <si>
    <r>
      <rPr>
        <b/>
        <sz val="12"/>
        <rFont val="Calibri"/>
        <family val="2"/>
        <scheme val="minor"/>
      </rPr>
      <t>County:</t>
    </r>
    <r>
      <rPr>
        <sz val="12"/>
        <rFont val="Calibri"/>
        <family val="2"/>
        <scheme val="minor"/>
      </rPr>
      <t xml:space="preserve"> Last day for counties to enter </t>
    </r>
    <r>
      <rPr>
        <b/>
        <i/>
        <u/>
        <sz val="12"/>
        <rFont val="Calibri"/>
        <family val="2"/>
        <scheme val="minor"/>
      </rPr>
      <t>State Primary</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</si>
  <si>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City with a Primary:</t>
    </r>
    <r>
      <rPr>
        <sz val="12"/>
        <rFont val="Calibri"/>
        <family val="2"/>
        <scheme val="minor"/>
      </rPr>
      <t xml:space="preserve"> Last day for counties to enter </t>
    </r>
    <r>
      <rPr>
        <b/>
        <i/>
        <u/>
        <sz val="12"/>
        <rFont val="Calibri"/>
        <family val="2"/>
        <scheme val="minor"/>
      </rPr>
      <t>State Primary</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</si>
  <si>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 xml:space="preserve">City without a Primary: </t>
    </r>
    <r>
      <rPr>
        <sz val="12"/>
        <rFont val="Calibri"/>
        <family val="2"/>
        <scheme val="minor"/>
      </rPr>
      <t xml:space="preserve">Last day for counties to enter </t>
    </r>
    <r>
      <rPr>
        <b/>
        <i/>
        <u/>
        <sz val="12"/>
        <rFont val="Calibri"/>
        <family val="2"/>
        <scheme val="minor"/>
      </rPr>
      <t>State Primary</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</si>
  <si>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Town with March Elections:</t>
    </r>
    <r>
      <rPr>
        <sz val="12"/>
        <rFont val="Calibri"/>
        <family val="2"/>
        <scheme val="minor"/>
      </rPr>
      <t xml:space="preserve"> Last day for counties to enter </t>
    </r>
    <r>
      <rPr>
        <b/>
        <i/>
        <u/>
        <sz val="12"/>
        <rFont val="Calibri"/>
        <family val="2"/>
        <scheme val="minor"/>
      </rPr>
      <t>State Primary</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</si>
  <si>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 xml:space="preserve">Town with November Elections: </t>
    </r>
    <r>
      <rPr>
        <sz val="12"/>
        <rFont val="Calibri"/>
        <family val="2"/>
        <scheme val="minor"/>
      </rPr>
      <t xml:space="preserve">Last day for counties to enter </t>
    </r>
    <r>
      <rPr>
        <b/>
        <i/>
        <u/>
        <sz val="12"/>
        <rFont val="Calibri"/>
        <family val="2"/>
        <scheme val="minor"/>
      </rPr>
      <t>State Primary</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t>
    </r>
    <r>
      <rPr>
        <i/>
        <sz val="12"/>
        <rFont val="Calibri"/>
        <family val="2"/>
        <scheme val="minor"/>
      </rPr>
      <t xml:space="preserve"> M.S. 201.121, subd. 1(a); 201.171</t>
    </r>
  </si>
  <si>
    <r>
      <rPr>
        <b/>
        <sz val="12"/>
        <rFont val="Calibri"/>
        <family val="2"/>
        <scheme val="minor"/>
      </rPr>
      <t xml:space="preserve">School District with a Primary: </t>
    </r>
    <r>
      <rPr>
        <sz val="12"/>
        <rFont val="Calibri"/>
        <family val="2"/>
        <scheme val="minor"/>
      </rPr>
      <t xml:space="preserve">Last day for counties to enter </t>
    </r>
    <r>
      <rPr>
        <b/>
        <i/>
        <u/>
        <sz val="12"/>
        <rFont val="Calibri"/>
        <family val="2"/>
        <scheme val="minor"/>
      </rPr>
      <t>State Primary</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t>
    </r>
    <r>
      <rPr>
        <i/>
        <sz val="12"/>
        <rFont val="Calibri"/>
        <family val="2"/>
        <scheme val="minor"/>
      </rPr>
      <t xml:space="preserve"> M.S. 201.121, subd. 1(a); 201.171</t>
    </r>
  </si>
  <si>
    <r>
      <rPr>
        <b/>
        <sz val="12"/>
        <rFont val="Calibri"/>
        <family val="2"/>
        <scheme val="minor"/>
      </rPr>
      <t>School District without a Primary:</t>
    </r>
    <r>
      <rPr>
        <sz val="12"/>
        <rFont val="Calibri"/>
        <family val="2"/>
        <scheme val="minor"/>
      </rPr>
      <t xml:space="preserve"> Last day for counties to enter </t>
    </r>
    <r>
      <rPr>
        <b/>
        <i/>
        <u/>
        <sz val="12"/>
        <rFont val="Calibri"/>
        <family val="2"/>
        <scheme val="minor"/>
      </rPr>
      <t>State Primary</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t>
    </r>
    <r>
      <rPr>
        <i/>
        <sz val="12"/>
        <rFont val="Calibri"/>
        <family val="2"/>
        <scheme val="minor"/>
      </rPr>
      <t xml:space="preserve"> M.S. 201.121, subd. 1(a); 201.171</t>
    </r>
  </si>
  <si>
    <r>
      <rPr>
        <b/>
        <sz val="12"/>
        <rFont val="Calibri"/>
        <family val="2"/>
        <scheme val="minor"/>
      </rPr>
      <t>OSS:</t>
    </r>
    <r>
      <rPr>
        <sz val="12"/>
        <rFont val="Calibri"/>
        <family val="2"/>
        <scheme val="minor"/>
      </rPr>
      <t xml:space="preserve"> Last day for county auditor to designate location for </t>
    </r>
    <r>
      <rPr>
        <b/>
        <i/>
        <u/>
        <sz val="12"/>
        <rFont val="Calibri"/>
        <family val="2"/>
        <scheme val="minor"/>
      </rPr>
      <t>State Primary</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</si>
  <si>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Political Parties:</t>
    </r>
    <r>
      <rPr>
        <sz val="12"/>
        <rFont val="Calibri"/>
        <family val="2"/>
        <scheme val="minor"/>
      </rPr>
      <t xml:space="preserve"> Last day for county auditor to designate location for </t>
    </r>
    <r>
      <rPr>
        <b/>
        <i/>
        <u/>
        <sz val="12"/>
        <rFont val="Calibri"/>
        <family val="2"/>
        <scheme val="minor"/>
      </rPr>
      <t>State Primary</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</si>
  <si>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 xml:space="preserve">County: </t>
    </r>
    <r>
      <rPr>
        <sz val="12"/>
        <rFont val="Calibri"/>
        <family val="2"/>
        <scheme val="minor"/>
      </rPr>
      <t xml:space="preserve">Last day for county auditor to designate location for </t>
    </r>
    <r>
      <rPr>
        <b/>
        <i/>
        <u/>
        <sz val="12"/>
        <rFont val="Calibri"/>
        <family val="2"/>
        <scheme val="minor"/>
      </rPr>
      <t>State Primary</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</si>
  <si>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City with a Primary:</t>
    </r>
    <r>
      <rPr>
        <sz val="12"/>
        <rFont val="Calibri"/>
        <family val="2"/>
        <scheme val="minor"/>
      </rPr>
      <t xml:space="preserve"> Last day for county auditor to designate location for </t>
    </r>
    <r>
      <rPr>
        <b/>
        <i/>
        <u/>
        <sz val="12"/>
        <rFont val="Calibri"/>
        <family val="2"/>
        <scheme val="minor"/>
      </rPr>
      <t>State Primary</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</si>
  <si>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 xml:space="preserve">Town with March Elections: </t>
    </r>
    <r>
      <rPr>
        <sz val="12"/>
        <rFont val="Calibri"/>
        <family val="2"/>
        <scheme val="minor"/>
      </rPr>
      <t xml:space="preserve">Last day for county auditor to designate location for </t>
    </r>
    <r>
      <rPr>
        <b/>
        <i/>
        <u/>
        <sz val="12"/>
        <rFont val="Calibri"/>
        <family val="2"/>
        <scheme val="minor"/>
      </rPr>
      <t>State Primary</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</si>
  <si>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Town with November Elections:</t>
    </r>
    <r>
      <rPr>
        <sz val="12"/>
        <rFont val="Calibri"/>
        <family val="2"/>
        <scheme val="minor"/>
      </rPr>
      <t xml:space="preserve"> Last day for county auditor to designate location for </t>
    </r>
    <r>
      <rPr>
        <b/>
        <i/>
        <u/>
        <sz val="12"/>
        <rFont val="Calibri"/>
        <family val="2"/>
        <scheme val="minor"/>
      </rPr>
      <t>State Primary</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</si>
  <si>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 xml:space="preserve">School District with a Primary: </t>
    </r>
    <r>
      <rPr>
        <sz val="12"/>
        <rFont val="Calibri"/>
        <family val="2"/>
        <scheme val="minor"/>
      </rPr>
      <t xml:space="preserve">Last day for county auditor to designate location for </t>
    </r>
    <r>
      <rPr>
        <b/>
        <i/>
        <u/>
        <sz val="12"/>
        <rFont val="Calibri"/>
        <family val="2"/>
        <scheme val="minor"/>
      </rPr>
      <t>State Primary</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</si>
  <si>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School District without a Primary:</t>
    </r>
    <r>
      <rPr>
        <sz val="12"/>
        <rFont val="Calibri"/>
        <family val="2"/>
        <scheme val="minor"/>
      </rPr>
      <t xml:space="preserve"> Last day for county auditor to designate location for </t>
    </r>
    <r>
      <rPr>
        <b/>
        <i/>
        <u/>
        <sz val="12"/>
        <rFont val="Calibri"/>
        <family val="2"/>
        <scheme val="minor"/>
      </rPr>
      <t>State Primary</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</si>
  <si>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t xml:space="preserve">OSS: </t>
    </r>
    <r>
      <rPr>
        <u/>
        <sz val="12"/>
        <rFont val="Calibri"/>
        <family val="2"/>
        <scheme val="minor"/>
      </rPr>
      <t>Last day</t>
    </r>
    <r>
      <rPr>
        <sz val="12"/>
        <rFont val="Calibri"/>
        <family val="2"/>
        <scheme val="minor"/>
      </rPr>
      <t xml:space="preserve"> of filing period for cities with a primary &amp; school districts with primary elections offices that will be on State Primary ballot - 70 days before the </t>
    </r>
    <r>
      <rPr>
        <b/>
        <i/>
        <u/>
        <sz val="12"/>
        <rFont val="Calibri"/>
        <family val="2"/>
        <scheme val="minor"/>
      </rPr>
      <t>State Primary</t>
    </r>
    <r>
      <rPr>
        <sz val="12"/>
        <rFont val="Calibri"/>
        <family val="2"/>
        <scheme val="minor"/>
      </rPr>
      <t xml:space="preserve">. </t>
    </r>
    <r>
      <rPr>
        <i/>
        <sz val="12"/>
        <rFont val="Calibri"/>
        <family val="2"/>
        <scheme val="minor"/>
      </rPr>
      <t>M.S. 205.13, subd. 1a; 205A.06, subd. 1a</t>
    </r>
  </si>
  <si>
    <r>
      <t xml:space="preserve">Campaign Finance: </t>
    </r>
    <r>
      <rPr>
        <u/>
        <sz val="12"/>
        <rFont val="Calibri"/>
        <family val="2"/>
        <scheme val="minor"/>
      </rPr>
      <t>Last day</t>
    </r>
    <r>
      <rPr>
        <sz val="12"/>
        <rFont val="Calibri"/>
        <family val="2"/>
        <scheme val="minor"/>
      </rPr>
      <t xml:space="preserve"> of filing period for cities with a primary &amp; school districts with primary elections offices that will be on State Primary ballot - 70 days before the </t>
    </r>
    <r>
      <rPr>
        <b/>
        <i/>
        <u/>
        <sz val="12"/>
        <rFont val="Calibri"/>
        <family val="2"/>
        <scheme val="minor"/>
      </rPr>
      <t>State Primary</t>
    </r>
    <r>
      <rPr>
        <sz val="12"/>
        <rFont val="Calibri"/>
        <family val="2"/>
        <scheme val="minor"/>
      </rPr>
      <t xml:space="preserve">. </t>
    </r>
    <r>
      <rPr>
        <i/>
        <sz val="12"/>
        <rFont val="Calibri"/>
        <family val="2"/>
        <scheme val="minor"/>
      </rPr>
      <t>M.S. 205.13, subd. 1a; 205A.06, subd. 1a</t>
    </r>
  </si>
  <si>
    <r>
      <t xml:space="preserve">Political Parties: </t>
    </r>
    <r>
      <rPr>
        <u/>
        <sz val="12"/>
        <rFont val="Calibri"/>
        <family val="2"/>
        <scheme val="minor"/>
      </rPr>
      <t>Last day</t>
    </r>
    <r>
      <rPr>
        <sz val="12"/>
        <rFont val="Calibri"/>
        <family val="2"/>
        <scheme val="minor"/>
      </rPr>
      <t xml:space="preserve"> of filing period for cities with a primary &amp; school districts with primary elections offices that will be on State Primary ballot - 70 days before the </t>
    </r>
    <r>
      <rPr>
        <b/>
        <i/>
        <u/>
        <sz val="12"/>
        <rFont val="Calibri"/>
        <family val="2"/>
        <scheme val="minor"/>
      </rPr>
      <t>State Primary</t>
    </r>
    <r>
      <rPr>
        <sz val="12"/>
        <rFont val="Calibri"/>
        <family val="2"/>
        <scheme val="minor"/>
      </rPr>
      <t xml:space="preserve">. </t>
    </r>
    <r>
      <rPr>
        <i/>
        <sz val="12"/>
        <rFont val="Calibri"/>
        <family val="2"/>
        <scheme val="minor"/>
      </rPr>
      <t>M.S. 205.13, subd. 1a; 205A.06, subd. 1a</t>
    </r>
  </si>
  <si>
    <r>
      <t xml:space="preserve">County: </t>
    </r>
    <r>
      <rPr>
        <u/>
        <sz val="12"/>
        <rFont val="Calibri"/>
        <family val="2"/>
        <scheme val="minor"/>
      </rPr>
      <t>Last day</t>
    </r>
    <r>
      <rPr>
        <sz val="12"/>
        <rFont val="Calibri"/>
        <family val="2"/>
        <scheme val="minor"/>
      </rPr>
      <t xml:space="preserve"> of filing period for cities with a primary &amp; school districts with primary elections offices that will be on State Primary ballot - 70 days before the </t>
    </r>
    <r>
      <rPr>
        <b/>
        <i/>
        <u/>
        <sz val="12"/>
        <rFont val="Calibri"/>
        <family val="2"/>
        <scheme val="minor"/>
      </rPr>
      <t>State Primary</t>
    </r>
    <r>
      <rPr>
        <sz val="12"/>
        <rFont val="Calibri"/>
        <family val="2"/>
        <scheme val="minor"/>
      </rPr>
      <t xml:space="preserve">. </t>
    </r>
    <r>
      <rPr>
        <i/>
        <sz val="12"/>
        <rFont val="Calibri"/>
        <family val="2"/>
        <scheme val="minor"/>
      </rPr>
      <t>M.S. 205.13, subd. 1a; 205A.06, subd. 1a</t>
    </r>
  </si>
  <si>
    <r>
      <t xml:space="preserve">City with a Primary: </t>
    </r>
    <r>
      <rPr>
        <u/>
        <sz val="12"/>
        <rFont val="Calibri"/>
        <family val="2"/>
        <scheme val="minor"/>
      </rPr>
      <t>Last day</t>
    </r>
    <r>
      <rPr>
        <sz val="12"/>
        <rFont val="Calibri"/>
        <family val="2"/>
        <scheme val="minor"/>
      </rPr>
      <t xml:space="preserve"> of filing period for cities with a primary &amp; school districts with primary elections offices that will be on State Primary ballot - 70 days before the </t>
    </r>
    <r>
      <rPr>
        <b/>
        <i/>
        <u/>
        <sz val="12"/>
        <rFont val="Calibri"/>
        <family val="2"/>
        <scheme val="minor"/>
      </rPr>
      <t>State Primary</t>
    </r>
    <r>
      <rPr>
        <sz val="12"/>
        <rFont val="Calibri"/>
        <family val="2"/>
        <scheme val="minor"/>
      </rPr>
      <t xml:space="preserve">. </t>
    </r>
    <r>
      <rPr>
        <i/>
        <sz val="12"/>
        <rFont val="Calibri"/>
        <family val="2"/>
        <scheme val="minor"/>
      </rPr>
      <t>M.S. 205.13, subd. 1a; 205A.06, subd. 1a</t>
    </r>
  </si>
  <si>
    <r>
      <t xml:space="preserve">School District with a Primary: </t>
    </r>
    <r>
      <rPr>
        <u/>
        <sz val="12"/>
        <rFont val="Calibri"/>
        <family val="2"/>
        <scheme val="minor"/>
      </rPr>
      <t>Last day</t>
    </r>
    <r>
      <rPr>
        <sz val="12"/>
        <rFont val="Calibri"/>
        <family val="2"/>
        <scheme val="minor"/>
      </rPr>
      <t xml:space="preserve"> of filing period for cities with a primary &amp; school districts with primary elections offices that will be on State Primary ballot - 70 days before the </t>
    </r>
    <r>
      <rPr>
        <b/>
        <i/>
        <u/>
        <sz val="12"/>
        <rFont val="Calibri"/>
        <family val="2"/>
        <scheme val="minor"/>
      </rPr>
      <t>State Primary</t>
    </r>
    <r>
      <rPr>
        <sz val="12"/>
        <rFont val="Calibri"/>
        <family val="2"/>
        <scheme val="minor"/>
      </rPr>
      <t xml:space="preserve">. </t>
    </r>
    <r>
      <rPr>
        <i/>
        <sz val="12"/>
        <rFont val="Calibri"/>
        <family val="2"/>
        <scheme val="minor"/>
      </rPr>
      <t>M.S. 205.13, subd. 1a; 205A.06, subd. 1a</t>
    </r>
  </si>
  <si>
    <r>
      <t xml:space="preserve">OSS: </t>
    </r>
    <r>
      <rPr>
        <sz val="12"/>
        <rFont val="Calibri"/>
        <family val="2"/>
        <scheme val="minor"/>
      </rPr>
      <t xml:space="preserve">Last day for a municipality or county (unorganized territories) to change election precinct boundaries for the 2018 state primary and general election year - No later than December 1 in the year prior to the year of the </t>
    </r>
    <r>
      <rPr>
        <b/>
        <i/>
        <u/>
        <sz val="12"/>
        <rFont val="Calibri"/>
        <family val="2"/>
        <scheme val="minor"/>
      </rPr>
      <t>state general</t>
    </r>
    <r>
      <rPr>
        <sz val="12"/>
        <rFont val="Calibri"/>
        <family val="2"/>
        <scheme val="minor"/>
      </rPr>
      <t xml:space="preserve"> election. </t>
    </r>
    <r>
      <rPr>
        <i/>
        <sz val="12"/>
        <rFont val="Calibri"/>
        <family val="2"/>
        <scheme val="minor"/>
      </rPr>
      <t xml:space="preserve">M.S. 204B.14, subd. 4 </t>
    </r>
  </si>
  <si>
    <r>
      <t xml:space="preserve">Political Parties: </t>
    </r>
    <r>
      <rPr>
        <sz val="12"/>
        <rFont val="Calibri"/>
        <family val="2"/>
        <scheme val="minor"/>
      </rPr>
      <t xml:space="preserve">Last day for a municipality or county (unorganized territories) to change election precinct boundaries for the 2018 state primary and general election year - No later than December 1 in the year prior to the year of the </t>
    </r>
    <r>
      <rPr>
        <b/>
        <i/>
        <u/>
        <sz val="12"/>
        <rFont val="Calibri"/>
        <family val="2"/>
        <scheme val="minor"/>
      </rPr>
      <t>state general</t>
    </r>
    <r>
      <rPr>
        <sz val="12"/>
        <rFont val="Calibri"/>
        <family val="2"/>
        <scheme val="minor"/>
      </rPr>
      <t xml:space="preserve"> election. </t>
    </r>
    <r>
      <rPr>
        <i/>
        <sz val="12"/>
        <rFont val="Calibri"/>
        <family val="2"/>
        <scheme val="minor"/>
      </rPr>
      <t xml:space="preserve">M.S. 204B.14, subd. 4 </t>
    </r>
  </si>
  <si>
    <r>
      <t xml:space="preserve">County: </t>
    </r>
    <r>
      <rPr>
        <sz val="12"/>
        <rFont val="Calibri"/>
        <family val="2"/>
        <scheme val="minor"/>
      </rPr>
      <t xml:space="preserve">Last day for a municipality or county (unorganized territories) to change election precinct boundaries for the 2018 state primary and general election year - No later than December 1 in the year prior to the year of the </t>
    </r>
    <r>
      <rPr>
        <b/>
        <i/>
        <u/>
        <sz val="12"/>
        <rFont val="Calibri"/>
        <family val="2"/>
        <scheme val="minor"/>
      </rPr>
      <t>state general</t>
    </r>
    <r>
      <rPr>
        <sz val="12"/>
        <rFont val="Calibri"/>
        <family val="2"/>
        <scheme val="minor"/>
      </rPr>
      <t xml:space="preserve"> election. </t>
    </r>
    <r>
      <rPr>
        <i/>
        <sz val="12"/>
        <rFont val="Calibri"/>
        <family val="2"/>
        <scheme val="minor"/>
      </rPr>
      <t xml:space="preserve">M.S. 204B.14, subd. 4 </t>
    </r>
  </si>
  <si>
    <r>
      <t xml:space="preserve">SWCD: </t>
    </r>
    <r>
      <rPr>
        <sz val="12"/>
        <rFont val="Calibri"/>
        <family val="2"/>
        <scheme val="minor"/>
      </rPr>
      <t xml:space="preserve">Last day for a municipality or county (unorganized territories) to change election precinct boundaries for the 2018 state primary and general election year - No later than December 1 in the year prior to the year of the </t>
    </r>
    <r>
      <rPr>
        <b/>
        <i/>
        <u/>
        <sz val="12"/>
        <rFont val="Calibri"/>
        <family val="2"/>
        <scheme val="minor"/>
      </rPr>
      <t>state general</t>
    </r>
    <r>
      <rPr>
        <sz val="12"/>
        <rFont val="Calibri"/>
        <family val="2"/>
        <scheme val="minor"/>
      </rPr>
      <t xml:space="preserve"> election. </t>
    </r>
    <r>
      <rPr>
        <i/>
        <sz val="12"/>
        <rFont val="Calibri"/>
        <family val="2"/>
        <scheme val="minor"/>
      </rPr>
      <t xml:space="preserve">M.S. 204B.14, subd. 4 </t>
    </r>
  </si>
  <si>
    <r>
      <t xml:space="preserve">City with a Primary: </t>
    </r>
    <r>
      <rPr>
        <sz val="12"/>
        <rFont val="Calibri"/>
        <family val="2"/>
        <scheme val="minor"/>
      </rPr>
      <t xml:space="preserve">Last day for a municipality or county (unorganized territories) to change election precinct boundaries for the 2018 state primary and general election year - No later than December 1 in the year prior to the year of the </t>
    </r>
    <r>
      <rPr>
        <b/>
        <i/>
        <u/>
        <sz val="12"/>
        <rFont val="Calibri"/>
        <family val="2"/>
        <scheme val="minor"/>
      </rPr>
      <t>state general</t>
    </r>
    <r>
      <rPr>
        <sz val="12"/>
        <rFont val="Calibri"/>
        <family val="2"/>
        <scheme val="minor"/>
      </rPr>
      <t xml:space="preserve"> election. </t>
    </r>
    <r>
      <rPr>
        <i/>
        <sz val="12"/>
        <rFont val="Calibri"/>
        <family val="2"/>
        <scheme val="minor"/>
      </rPr>
      <t xml:space="preserve">M.S. 204B.14, subd. 4 </t>
    </r>
  </si>
  <si>
    <r>
      <t xml:space="preserve">City without a Primary: </t>
    </r>
    <r>
      <rPr>
        <sz val="12"/>
        <rFont val="Calibri"/>
        <family val="2"/>
        <scheme val="minor"/>
      </rPr>
      <t xml:space="preserve">Last day for a municipality or county (unorganized territories) to change election precinct boundaries for the 2018 state primary and general election year - No later than December 1 in the year prior to the year of the </t>
    </r>
    <r>
      <rPr>
        <b/>
        <i/>
        <u/>
        <sz val="12"/>
        <rFont val="Calibri"/>
        <family val="2"/>
        <scheme val="minor"/>
      </rPr>
      <t>state general</t>
    </r>
    <r>
      <rPr>
        <sz val="12"/>
        <rFont val="Calibri"/>
        <family val="2"/>
        <scheme val="minor"/>
      </rPr>
      <t xml:space="preserve"> election. </t>
    </r>
    <r>
      <rPr>
        <i/>
        <sz val="12"/>
        <rFont val="Calibri"/>
        <family val="2"/>
        <scheme val="minor"/>
      </rPr>
      <t xml:space="preserve">M.S. 204B.14, subd. 4 </t>
    </r>
  </si>
  <si>
    <r>
      <t xml:space="preserve">Town with March Elections: </t>
    </r>
    <r>
      <rPr>
        <sz val="12"/>
        <rFont val="Calibri"/>
        <family val="2"/>
        <scheme val="minor"/>
      </rPr>
      <t xml:space="preserve">Last day for a municipality or county (unorganized territories) to change election precinct boundaries for the 2018 state primary and general election year - No later than December 1 in the year prior to the year of the </t>
    </r>
    <r>
      <rPr>
        <b/>
        <i/>
        <u/>
        <sz val="12"/>
        <rFont val="Calibri"/>
        <family val="2"/>
        <scheme val="minor"/>
      </rPr>
      <t>state general</t>
    </r>
    <r>
      <rPr>
        <sz val="12"/>
        <rFont val="Calibri"/>
        <family val="2"/>
        <scheme val="minor"/>
      </rPr>
      <t xml:space="preserve"> election. </t>
    </r>
    <r>
      <rPr>
        <i/>
        <sz val="12"/>
        <rFont val="Calibri"/>
        <family val="2"/>
        <scheme val="minor"/>
      </rPr>
      <t>M.S. 204B.14, subd. 4</t>
    </r>
    <r>
      <rPr>
        <sz val="12"/>
        <rFont val="Calibri"/>
        <family val="2"/>
        <scheme val="minor"/>
      </rPr>
      <t xml:space="preserve"> </t>
    </r>
    <r>
      <rPr>
        <i/>
        <sz val="12"/>
        <rFont val="Calibri"/>
        <family val="2"/>
        <scheme val="minor"/>
      </rPr>
      <t xml:space="preserve"> </t>
    </r>
  </si>
  <si>
    <r>
      <t xml:space="preserve">Town with November Elections: </t>
    </r>
    <r>
      <rPr>
        <sz val="12"/>
        <rFont val="Calibri"/>
        <family val="2"/>
        <scheme val="minor"/>
      </rPr>
      <t xml:space="preserve">Last day for a municipality or county (unorganized territories) to change election precinct boundaries for the 2018 state primary and general election year - No later than December 1 in the year prior to the year of the </t>
    </r>
    <r>
      <rPr>
        <b/>
        <i/>
        <u/>
        <sz val="12"/>
        <rFont val="Calibri"/>
        <family val="2"/>
        <scheme val="minor"/>
      </rPr>
      <t>state general</t>
    </r>
    <r>
      <rPr>
        <sz val="12"/>
        <rFont val="Calibri"/>
        <family val="2"/>
        <scheme val="minor"/>
      </rPr>
      <t xml:space="preserve"> election. </t>
    </r>
    <r>
      <rPr>
        <i/>
        <sz val="12"/>
        <rFont val="Calibri"/>
        <family val="2"/>
        <scheme val="minor"/>
      </rPr>
      <t xml:space="preserve">M.S. 204B.14, subd. 4 </t>
    </r>
  </si>
  <si>
    <r>
      <t xml:space="preserve">OSS: </t>
    </r>
    <r>
      <rPr>
        <sz val="12"/>
        <rFont val="Calibri"/>
        <family val="2"/>
        <scheme val="minor"/>
      </rPr>
      <t xml:space="preserve">Period of time of which election judge training courses must be provided by counties or designated municipality - not more than 60 days before the state primary or fewer than 3 days before the </t>
    </r>
    <r>
      <rPr>
        <b/>
        <i/>
        <u/>
        <sz val="12"/>
        <rFont val="Calibri"/>
        <family val="2"/>
        <scheme val="minor"/>
      </rPr>
      <t>state general</t>
    </r>
    <r>
      <rPr>
        <sz val="12"/>
        <rFont val="Calibri"/>
        <family val="2"/>
        <scheme val="minor"/>
      </rPr>
      <t xml:space="preserve">. </t>
    </r>
    <r>
      <rPr>
        <i/>
        <sz val="12"/>
        <rFont val="Calibri"/>
        <family val="2"/>
        <scheme val="minor"/>
      </rPr>
      <t>M.S. 204B.25, subds. 1-3; M.R. 8240.1300, subp. 4</t>
    </r>
  </si>
  <si>
    <r>
      <t xml:space="preserve">Political Parties: </t>
    </r>
    <r>
      <rPr>
        <sz val="12"/>
        <rFont val="Calibri"/>
        <family val="2"/>
        <scheme val="minor"/>
      </rPr>
      <t xml:space="preserve">Period of time of which election judge training courses must be provided by counties or designated municipality - not more than 60 days before the state primary or fewer than 3 days before the </t>
    </r>
    <r>
      <rPr>
        <b/>
        <i/>
        <u/>
        <sz val="12"/>
        <rFont val="Calibri"/>
        <family val="2"/>
        <scheme val="minor"/>
      </rPr>
      <t>state general</t>
    </r>
    <r>
      <rPr>
        <sz val="12"/>
        <rFont val="Calibri"/>
        <family val="2"/>
        <scheme val="minor"/>
      </rPr>
      <t xml:space="preserve">. </t>
    </r>
    <r>
      <rPr>
        <i/>
        <sz val="12"/>
        <rFont val="Calibri"/>
        <family val="2"/>
        <scheme val="minor"/>
      </rPr>
      <t>M.S. 204B.25, subds. 1-3; M.R. 8240.1300, subp. 4</t>
    </r>
  </si>
  <si>
    <r>
      <t xml:space="preserve">County: </t>
    </r>
    <r>
      <rPr>
        <sz val="12"/>
        <rFont val="Calibri"/>
        <family val="2"/>
        <scheme val="minor"/>
      </rPr>
      <t xml:space="preserve">Period of time of which election judge training courses must be provided by counties or designated municipality - not more than 60 days before the state primary or fewer than 3 days before the </t>
    </r>
    <r>
      <rPr>
        <b/>
        <i/>
        <u/>
        <sz val="12"/>
        <rFont val="Calibri"/>
        <family val="2"/>
        <scheme val="minor"/>
      </rPr>
      <t>state general</t>
    </r>
    <r>
      <rPr>
        <sz val="12"/>
        <rFont val="Calibri"/>
        <family val="2"/>
        <scheme val="minor"/>
      </rPr>
      <t xml:space="preserve">. </t>
    </r>
    <r>
      <rPr>
        <i/>
        <sz val="12"/>
        <rFont val="Calibri"/>
        <family val="2"/>
        <scheme val="minor"/>
      </rPr>
      <t>M.S. 204B.25, subds. 1-3; M.R. 8240.1300, subp. 4</t>
    </r>
  </si>
  <si>
    <r>
      <t xml:space="preserve">City with a Primary: </t>
    </r>
    <r>
      <rPr>
        <sz val="12"/>
        <rFont val="Calibri"/>
        <family val="2"/>
        <scheme val="minor"/>
      </rPr>
      <t xml:space="preserve">Period of time of which election judge training courses must be provided by counties or designated municipality - not more than 60 days before the state primary or fewer than 3 days before the </t>
    </r>
    <r>
      <rPr>
        <b/>
        <i/>
        <u/>
        <sz val="12"/>
        <rFont val="Calibri"/>
        <family val="2"/>
        <scheme val="minor"/>
      </rPr>
      <t>state general</t>
    </r>
    <r>
      <rPr>
        <sz val="12"/>
        <rFont val="Calibri"/>
        <family val="2"/>
        <scheme val="minor"/>
      </rPr>
      <t xml:space="preserve">. </t>
    </r>
    <r>
      <rPr>
        <i/>
        <sz val="12"/>
        <rFont val="Calibri"/>
        <family val="2"/>
        <scheme val="minor"/>
      </rPr>
      <t>M.S. 204B.25, subds. 1-3; M.R. 8240.1300, subp. 4</t>
    </r>
  </si>
  <si>
    <r>
      <t xml:space="preserve">City without a Primary: </t>
    </r>
    <r>
      <rPr>
        <sz val="12"/>
        <rFont val="Calibri"/>
        <family val="2"/>
        <scheme val="minor"/>
      </rPr>
      <t xml:space="preserve">Period of time of which election judge training courses must be provided by counties or designated municipality - not more than 60 days before the state primary or fewer than 3 days before the </t>
    </r>
    <r>
      <rPr>
        <b/>
        <i/>
        <u/>
        <sz val="12"/>
        <rFont val="Calibri"/>
        <family val="2"/>
        <scheme val="minor"/>
      </rPr>
      <t>state general</t>
    </r>
    <r>
      <rPr>
        <sz val="12"/>
        <rFont val="Calibri"/>
        <family val="2"/>
        <scheme val="minor"/>
      </rPr>
      <t xml:space="preserve">. </t>
    </r>
    <r>
      <rPr>
        <i/>
        <sz val="12"/>
        <rFont val="Calibri"/>
        <family val="2"/>
        <scheme val="minor"/>
      </rPr>
      <t>M.S. 204B.25, subds. 1-3; M.R. 8240.1300, subp. 4</t>
    </r>
  </si>
  <si>
    <r>
      <t xml:space="preserve">Town with March Elections: </t>
    </r>
    <r>
      <rPr>
        <sz val="12"/>
        <rFont val="Calibri"/>
        <family val="2"/>
        <scheme val="minor"/>
      </rPr>
      <t xml:space="preserve">Period of time of which election judge training courses must be provided by counties or designated municipality - not more than 60 days before the state primary or fewer than 3 days before the </t>
    </r>
    <r>
      <rPr>
        <b/>
        <i/>
        <u/>
        <sz val="12"/>
        <rFont val="Calibri"/>
        <family val="2"/>
        <scheme val="minor"/>
      </rPr>
      <t>state general</t>
    </r>
    <r>
      <rPr>
        <sz val="12"/>
        <rFont val="Calibri"/>
        <family val="2"/>
        <scheme val="minor"/>
      </rPr>
      <t xml:space="preserve">. </t>
    </r>
    <r>
      <rPr>
        <i/>
        <sz val="12"/>
        <rFont val="Calibri"/>
        <family val="2"/>
        <scheme val="minor"/>
      </rPr>
      <t>M.S. 204B.25, subds. 1-3; M.R. 8240.1300, subp. 4</t>
    </r>
  </si>
  <si>
    <r>
      <t xml:space="preserve">Town with November Elections: </t>
    </r>
    <r>
      <rPr>
        <sz val="12"/>
        <rFont val="Calibri"/>
        <family val="2"/>
        <scheme val="minor"/>
      </rPr>
      <t xml:space="preserve">Period of time of which election judge training courses must be provided by counties or designated municipality - not more than 60 days before the state primary or fewer than 3 days before the </t>
    </r>
    <r>
      <rPr>
        <b/>
        <i/>
        <u/>
        <sz val="12"/>
        <rFont val="Calibri"/>
        <family val="2"/>
        <scheme val="minor"/>
      </rPr>
      <t>state general</t>
    </r>
    <r>
      <rPr>
        <sz val="12"/>
        <rFont val="Calibri"/>
        <family val="2"/>
        <scheme val="minor"/>
      </rPr>
      <t xml:space="preserve">. </t>
    </r>
    <r>
      <rPr>
        <i/>
        <sz val="12"/>
        <rFont val="Calibri"/>
        <family val="2"/>
        <scheme val="minor"/>
      </rPr>
      <t>M.S. 204B.25, subds. 1-3; M.R. 8240.1300, subp. 4</t>
    </r>
  </si>
  <si>
    <r>
      <t xml:space="preserve">School District with a Primary: </t>
    </r>
    <r>
      <rPr>
        <sz val="12"/>
        <rFont val="Calibri"/>
        <family val="2"/>
        <scheme val="minor"/>
      </rPr>
      <t xml:space="preserve">Period of time of which election judge training courses must be provided by counties or designated municipality - not more than 60 days before the state primary or fewer than 3 days before the </t>
    </r>
    <r>
      <rPr>
        <b/>
        <i/>
        <u/>
        <sz val="12"/>
        <rFont val="Calibri"/>
        <family val="2"/>
        <scheme val="minor"/>
      </rPr>
      <t>state general</t>
    </r>
    <r>
      <rPr>
        <sz val="12"/>
        <rFont val="Calibri"/>
        <family val="2"/>
        <scheme val="minor"/>
      </rPr>
      <t xml:space="preserve">. </t>
    </r>
    <r>
      <rPr>
        <i/>
        <sz val="12"/>
        <rFont val="Calibri"/>
        <family val="2"/>
        <scheme val="minor"/>
      </rPr>
      <t>M.S. 204B.25, subds. 1-3; M.R. 8240.1300, subp. 4</t>
    </r>
  </si>
  <si>
    <r>
      <t xml:space="preserve">School District without a Primary: </t>
    </r>
    <r>
      <rPr>
        <sz val="12"/>
        <rFont val="Calibri"/>
        <family val="2"/>
        <scheme val="minor"/>
      </rPr>
      <t xml:space="preserve">Period of time of which election judge training courses must be provided by counties or designated municipality - not more than 60 days before the state primary or fewer than 3 days before the </t>
    </r>
    <r>
      <rPr>
        <b/>
        <i/>
        <u/>
        <sz val="12"/>
        <rFont val="Calibri"/>
        <family val="2"/>
        <scheme val="minor"/>
      </rPr>
      <t>state general</t>
    </r>
    <r>
      <rPr>
        <sz val="12"/>
        <rFont val="Calibri"/>
        <family val="2"/>
        <scheme val="minor"/>
      </rPr>
      <t xml:space="preserve">. </t>
    </r>
    <r>
      <rPr>
        <i/>
        <sz val="12"/>
        <rFont val="Calibri"/>
        <family val="2"/>
        <scheme val="minor"/>
      </rPr>
      <t>M.S. 204B.25, subds. 1-3; M.R. 8240.1300, subp. 4</t>
    </r>
  </si>
  <si>
    <r>
      <rPr>
        <b/>
        <sz val="12"/>
        <rFont val="Calibri"/>
        <family val="2"/>
        <scheme val="minor"/>
      </rPr>
      <t>OSS:</t>
    </r>
    <r>
      <rPr>
        <sz val="12"/>
        <rFont val="Calibri"/>
        <family val="2"/>
        <scheme val="minor"/>
      </rPr>
      <t xml:space="preserve"> 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</si>
  <si>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 xml:space="preserve">Political Parties: </t>
    </r>
    <r>
      <rPr>
        <sz val="12"/>
        <rFont val="Calibri"/>
        <family val="2"/>
        <scheme val="minor"/>
      </rPr>
      <t xml:space="preserve">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</si>
  <si>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 xml:space="preserve">County: </t>
    </r>
    <r>
      <rPr>
        <sz val="12"/>
        <rFont val="Calibri"/>
        <family val="2"/>
        <scheme val="minor"/>
      </rPr>
      <t xml:space="preserve">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</si>
  <si>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SWCD:</t>
    </r>
    <r>
      <rPr>
        <sz val="12"/>
        <rFont val="Calibri"/>
        <family val="2"/>
        <scheme val="minor"/>
      </rPr>
      <t xml:space="preserve"> 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</si>
  <si>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City with a Primary:</t>
    </r>
    <r>
      <rPr>
        <sz val="12"/>
        <rFont val="Calibri"/>
        <family val="2"/>
        <scheme val="minor"/>
      </rPr>
      <t xml:space="preserve"> 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</si>
  <si>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 xml:space="preserve">City without a Primary: </t>
    </r>
    <r>
      <rPr>
        <sz val="12"/>
        <rFont val="Calibri"/>
        <family val="2"/>
        <scheme val="minor"/>
      </rPr>
      <t xml:space="preserve">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</si>
  <si>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Town with March Elections:</t>
    </r>
    <r>
      <rPr>
        <sz val="12"/>
        <rFont val="Calibri"/>
        <family val="2"/>
        <scheme val="minor"/>
      </rPr>
      <t xml:space="preserve"> 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</si>
  <si>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Town with November Elections:</t>
    </r>
    <r>
      <rPr>
        <sz val="12"/>
        <rFont val="Calibri"/>
        <family val="2"/>
        <scheme val="minor"/>
      </rPr>
      <t xml:space="preserve"> 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</si>
  <si>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 xml:space="preserve">Hospital District: </t>
    </r>
    <r>
      <rPr>
        <sz val="12"/>
        <rFont val="Calibri"/>
        <family val="2"/>
        <scheme val="minor"/>
      </rPr>
      <t xml:space="preserve">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</si>
  <si>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 xml:space="preserve">School District with a Primary: </t>
    </r>
    <r>
      <rPr>
        <sz val="12"/>
        <rFont val="Calibri"/>
        <family val="2"/>
        <scheme val="minor"/>
      </rPr>
      <t xml:space="preserve">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</si>
  <si>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School District without a Primary:</t>
    </r>
    <r>
      <rPr>
        <sz val="12"/>
        <rFont val="Calibri"/>
        <family val="2"/>
        <scheme val="minor"/>
      </rPr>
      <t xml:space="preserve"> Last day for county auditor to designate location for </t>
    </r>
    <r>
      <rPr>
        <b/>
        <i/>
        <u/>
        <sz val="12"/>
        <rFont val="Calibri"/>
        <family val="2"/>
        <scheme val="minor"/>
      </rPr>
      <t>State General</t>
    </r>
    <r>
      <rPr>
        <sz val="12"/>
        <rFont val="Calibri"/>
        <family val="2"/>
        <scheme val="minor"/>
      </rPr>
      <t xml:space="preserve"> Absentee Ballot voting. Assistive voting device required for all Absentee Ballot voting locations - 14 weeks before election. </t>
    </r>
    <r>
      <rPr>
        <i/>
        <sz val="12"/>
        <rFont val="Calibri"/>
        <family val="2"/>
        <scheme val="minor"/>
      </rPr>
      <t>M.S. 203B.081, subd. 2</t>
    </r>
  </si>
  <si>
    <r>
      <rPr>
        <b/>
        <sz val="12"/>
        <rFont val="Calibri"/>
        <family val="2"/>
        <scheme val="minor"/>
      </rPr>
      <t xml:space="preserve">OSS: </t>
    </r>
    <r>
      <rPr>
        <sz val="12"/>
        <rFont val="Calibri"/>
        <family val="2"/>
        <scheme val="minor"/>
      </rPr>
      <t xml:space="preserve">Must appoint </t>
    </r>
    <r>
      <rPr>
        <b/>
        <i/>
        <u/>
        <sz val="12"/>
        <rFont val="Calibri"/>
        <family val="2"/>
        <scheme val="minor"/>
      </rPr>
      <t xml:space="preserve">State General </t>
    </r>
    <r>
      <rPr>
        <i/>
        <sz val="12"/>
        <rFont val="Calibri"/>
        <family val="2"/>
        <scheme val="minor"/>
      </rPr>
      <t>absentee, mail and UOCAVA (county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</si>
  <si>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County:</t>
    </r>
    <r>
      <rPr>
        <sz val="12"/>
        <rFont val="Calibri"/>
        <family val="2"/>
        <scheme val="minor"/>
      </rPr>
      <t xml:space="preserve"> Must appoint </t>
    </r>
    <r>
      <rPr>
        <b/>
        <i/>
        <u/>
        <sz val="12"/>
        <rFont val="Calibri"/>
        <family val="2"/>
        <scheme val="minor"/>
      </rPr>
      <t xml:space="preserve">State General </t>
    </r>
    <r>
      <rPr>
        <i/>
        <sz val="12"/>
        <rFont val="Calibri"/>
        <family val="2"/>
        <scheme val="minor"/>
      </rPr>
      <t>absentee, mail and UOCAVA (county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</si>
  <si>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City with a Primary:</t>
    </r>
    <r>
      <rPr>
        <sz val="12"/>
        <rFont val="Calibri"/>
        <family val="2"/>
        <scheme val="minor"/>
      </rPr>
      <t xml:space="preserve"> Must appoint </t>
    </r>
    <r>
      <rPr>
        <b/>
        <i/>
        <u/>
        <sz val="12"/>
        <rFont val="Calibri"/>
        <family val="2"/>
        <scheme val="minor"/>
      </rPr>
      <t xml:space="preserve">State General </t>
    </r>
    <r>
      <rPr>
        <i/>
        <sz val="12"/>
        <rFont val="Calibri"/>
        <family val="2"/>
        <scheme val="minor"/>
      </rPr>
      <t>absentee, mail and UOCAVA (county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</si>
  <si>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City without a Primary:</t>
    </r>
    <r>
      <rPr>
        <sz val="12"/>
        <rFont val="Calibri"/>
        <family val="2"/>
        <scheme val="minor"/>
      </rPr>
      <t xml:space="preserve"> Must appoint </t>
    </r>
    <r>
      <rPr>
        <b/>
        <i/>
        <u/>
        <sz val="12"/>
        <rFont val="Calibri"/>
        <family val="2"/>
        <scheme val="minor"/>
      </rPr>
      <t xml:space="preserve">State General </t>
    </r>
    <r>
      <rPr>
        <i/>
        <sz val="12"/>
        <rFont val="Calibri"/>
        <family val="2"/>
        <scheme val="minor"/>
      </rPr>
      <t>absentee, mail and UOCAVA (county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</si>
  <si>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Town with March Elections:</t>
    </r>
    <r>
      <rPr>
        <sz val="12"/>
        <rFont val="Calibri"/>
        <family val="2"/>
        <scheme val="minor"/>
      </rPr>
      <t xml:space="preserve"> Must appoint </t>
    </r>
    <r>
      <rPr>
        <b/>
        <i/>
        <u/>
        <sz val="12"/>
        <rFont val="Calibri"/>
        <family val="2"/>
        <scheme val="minor"/>
      </rPr>
      <t xml:space="preserve">State General </t>
    </r>
    <r>
      <rPr>
        <i/>
        <sz val="12"/>
        <rFont val="Calibri"/>
        <family val="2"/>
        <scheme val="minor"/>
      </rPr>
      <t>absentee, mail and UOCAVA (county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</si>
  <si>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Town with November Elections:</t>
    </r>
    <r>
      <rPr>
        <sz val="12"/>
        <rFont val="Calibri"/>
        <family val="2"/>
        <scheme val="minor"/>
      </rPr>
      <t xml:space="preserve"> Must appoint </t>
    </r>
    <r>
      <rPr>
        <b/>
        <i/>
        <u/>
        <sz val="12"/>
        <rFont val="Calibri"/>
        <family val="2"/>
        <scheme val="minor"/>
      </rPr>
      <t xml:space="preserve">State General </t>
    </r>
    <r>
      <rPr>
        <i/>
        <sz val="12"/>
        <rFont val="Calibri"/>
        <family val="2"/>
        <scheme val="minor"/>
      </rPr>
      <t>absentee, mail and UOCAVA (county appoints)</t>
    </r>
    <r>
      <rPr>
        <sz val="12"/>
        <rFont val="Calibri"/>
        <family val="2"/>
        <scheme val="minor"/>
      </rPr>
      <t xml:space="preserve"> </t>
    </r>
    <r>
      <rPr>
        <i/>
        <sz val="12"/>
        <rFont val="Calibri"/>
        <family val="2"/>
        <scheme val="minor"/>
      </rPr>
      <t xml:space="preserve">ballot board members </t>
    </r>
    <r>
      <rPr>
        <u/>
        <sz val="12"/>
        <rFont val="Calibri"/>
        <family val="2"/>
        <scheme val="minor"/>
      </rPr>
      <t>by</t>
    </r>
    <r>
      <rPr>
        <sz val="12"/>
        <rFont val="Calibri"/>
        <family val="2"/>
        <scheme val="minor"/>
      </rPr>
      <t xml:space="preserve"> the time they are to examine the voted ballot </t>
    </r>
    <r>
      <rPr>
        <i/>
        <sz val="12"/>
        <rFont val="Calibri"/>
        <family val="2"/>
        <scheme val="minor"/>
      </rPr>
      <t>return</t>
    </r>
    <r>
      <rPr>
        <sz val="12"/>
        <rFont val="Calibri"/>
        <family val="2"/>
        <scheme val="minor"/>
      </rPr>
      <t xml:space="preserve"> envelopes and mark them "accepted" or "rejected" - before voted absentee, mail and UOCAVA ballots are returned. </t>
    </r>
    <r>
      <rPr>
        <i/>
        <sz val="12"/>
        <rFont val="Calibri"/>
        <family val="2"/>
        <scheme val="minor"/>
      </rPr>
      <t>M.S. 203B.121, subd. 1; 203B.23, subd. 1; 204B.45, subd. 2; 204B.46</t>
    </r>
  </si>
  <si>
    <r>
      <rPr>
        <b/>
        <sz val="12"/>
        <rFont val="Calibri"/>
        <family val="2"/>
        <scheme val="minor"/>
      </rPr>
      <t>Town with November Elections:</t>
    </r>
    <r>
      <rPr>
        <sz val="12"/>
        <rFont val="Calibri"/>
        <family val="2"/>
        <scheme val="minor"/>
      </rPr>
      <t xml:space="preserve"> Counties make master lists available for </t>
    </r>
    <r>
      <rPr>
        <b/>
        <i/>
        <u/>
        <sz val="12"/>
        <rFont val="Calibri"/>
        <family val="2"/>
        <scheme val="minor"/>
      </rPr>
      <t>State General</t>
    </r>
    <r>
      <rPr>
        <sz val="12"/>
        <rFont val="Calibri"/>
        <family val="2"/>
        <scheme val="minor"/>
      </rPr>
      <t xml:space="preserve"> Absentee Ballot voting. </t>
    </r>
    <r>
      <rPr>
        <b/>
        <sz val="12"/>
        <rFont val="Calibri"/>
        <family val="2"/>
        <scheme val="minor"/>
      </rPr>
      <t>Suggestion:</t>
    </r>
    <r>
      <rPr>
        <sz val="12"/>
        <rFont val="Calibri"/>
        <family val="2"/>
        <scheme val="minor"/>
      </rPr>
      <t xml:space="preserve">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</si>
  <si>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 xml:space="preserve">Town with March Elections: </t>
    </r>
    <r>
      <rPr>
        <sz val="12"/>
        <rFont val="Calibri"/>
        <family val="2"/>
        <scheme val="minor"/>
      </rPr>
      <t xml:space="preserve">Counties make master lists available for </t>
    </r>
    <r>
      <rPr>
        <b/>
        <i/>
        <u/>
        <sz val="12"/>
        <rFont val="Calibri"/>
        <family val="2"/>
        <scheme val="minor"/>
      </rPr>
      <t>State General</t>
    </r>
    <r>
      <rPr>
        <sz val="12"/>
        <rFont val="Calibri"/>
        <family val="2"/>
        <scheme val="minor"/>
      </rPr>
      <t xml:space="preserve"> Absentee Ballot voting. </t>
    </r>
    <r>
      <rPr>
        <b/>
        <sz val="12"/>
        <rFont val="Calibri"/>
        <family val="2"/>
        <scheme val="minor"/>
      </rPr>
      <t>Suggestion:</t>
    </r>
    <r>
      <rPr>
        <sz val="12"/>
        <rFont val="Calibri"/>
        <family val="2"/>
        <scheme val="minor"/>
      </rPr>
      <t xml:space="preserve">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</si>
  <si>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City without a Primary:</t>
    </r>
    <r>
      <rPr>
        <sz val="12"/>
        <rFont val="Calibri"/>
        <family val="2"/>
        <scheme val="minor"/>
      </rPr>
      <t xml:space="preserve"> Counties make master lists available for </t>
    </r>
    <r>
      <rPr>
        <b/>
        <i/>
        <u/>
        <sz val="12"/>
        <rFont val="Calibri"/>
        <family val="2"/>
        <scheme val="minor"/>
      </rPr>
      <t>State General</t>
    </r>
    <r>
      <rPr>
        <sz val="12"/>
        <rFont val="Calibri"/>
        <family val="2"/>
        <scheme val="minor"/>
      </rPr>
      <t xml:space="preserve"> Absentee Ballot voting. </t>
    </r>
    <r>
      <rPr>
        <b/>
        <sz val="12"/>
        <rFont val="Calibri"/>
        <family val="2"/>
        <scheme val="minor"/>
      </rPr>
      <t>Suggestion:</t>
    </r>
    <r>
      <rPr>
        <sz val="12"/>
        <rFont val="Calibri"/>
        <family val="2"/>
        <scheme val="minor"/>
      </rPr>
      <t xml:space="preserve">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</si>
  <si>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 xml:space="preserve">City with a Primary: </t>
    </r>
    <r>
      <rPr>
        <sz val="12"/>
        <rFont val="Calibri"/>
        <family val="2"/>
        <scheme val="minor"/>
      </rPr>
      <t xml:space="preserve">Counties make master lists available for </t>
    </r>
    <r>
      <rPr>
        <b/>
        <i/>
        <u/>
        <sz val="12"/>
        <rFont val="Calibri"/>
        <family val="2"/>
        <scheme val="minor"/>
      </rPr>
      <t>State General</t>
    </r>
    <r>
      <rPr>
        <sz val="12"/>
        <rFont val="Calibri"/>
        <family val="2"/>
        <scheme val="minor"/>
      </rPr>
      <t xml:space="preserve"> Absentee Ballot voting. </t>
    </r>
    <r>
      <rPr>
        <b/>
        <sz val="12"/>
        <rFont val="Calibri"/>
        <family val="2"/>
        <scheme val="minor"/>
      </rPr>
      <t>Suggestion:</t>
    </r>
    <r>
      <rPr>
        <sz val="12"/>
        <rFont val="Calibri"/>
        <family val="2"/>
        <scheme val="minor"/>
      </rPr>
      <t xml:space="preserve">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</si>
  <si>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County:</t>
    </r>
    <r>
      <rPr>
        <sz val="12"/>
        <rFont val="Calibri"/>
        <family val="2"/>
        <scheme val="minor"/>
      </rPr>
      <t xml:space="preserve"> Counties make master lists available for </t>
    </r>
    <r>
      <rPr>
        <b/>
        <i/>
        <u/>
        <sz val="12"/>
        <rFont val="Calibri"/>
        <family val="2"/>
        <scheme val="minor"/>
      </rPr>
      <t>State General</t>
    </r>
    <r>
      <rPr>
        <sz val="12"/>
        <rFont val="Calibri"/>
        <family val="2"/>
        <scheme val="minor"/>
      </rPr>
      <t xml:space="preserve"> Absentee Ballot voting. </t>
    </r>
    <r>
      <rPr>
        <b/>
        <sz val="12"/>
        <rFont val="Calibri"/>
        <family val="2"/>
        <scheme val="minor"/>
      </rPr>
      <t>Suggestion:</t>
    </r>
    <r>
      <rPr>
        <sz val="12"/>
        <rFont val="Calibri"/>
        <family val="2"/>
        <scheme val="minor"/>
      </rPr>
      <t xml:space="preserve">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</si>
  <si>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OSS:</t>
    </r>
    <r>
      <rPr>
        <sz val="12"/>
        <rFont val="Calibri"/>
        <family val="2"/>
        <scheme val="minor"/>
      </rPr>
      <t xml:space="preserve"> Counties make master lists available for </t>
    </r>
    <r>
      <rPr>
        <b/>
        <i/>
        <u/>
        <sz val="12"/>
        <rFont val="Calibri"/>
        <family val="2"/>
        <scheme val="minor"/>
      </rPr>
      <t>State General</t>
    </r>
    <r>
      <rPr>
        <sz val="12"/>
        <rFont val="Calibri"/>
        <family val="2"/>
        <scheme val="minor"/>
      </rPr>
      <t xml:space="preserve"> Absentee Ballot voting. </t>
    </r>
    <r>
      <rPr>
        <b/>
        <sz val="12"/>
        <rFont val="Calibri"/>
        <family val="2"/>
        <scheme val="minor"/>
      </rPr>
      <t>Suggestion:</t>
    </r>
    <r>
      <rPr>
        <sz val="12"/>
        <rFont val="Calibri"/>
        <family val="2"/>
        <scheme val="minor"/>
      </rPr>
      <t xml:space="preserve"> Even though SVRS is being used for Absentee Ballot voting, make sure to still have a paper copy of mater list available in the event that internet access or power is not available. Absentee Ballot voting continues regardless of access to the SVRS database - at least 46 days before each election. </t>
    </r>
    <r>
      <rPr>
        <i/>
        <sz val="12"/>
        <rFont val="Calibri"/>
        <family val="2"/>
        <scheme val="minor"/>
      </rPr>
      <t>M.S. 201.091, subd. 2</t>
    </r>
  </si>
  <si>
    <r>
      <rPr>
        <b/>
        <sz val="12"/>
        <rFont val="Calibri"/>
        <family val="2"/>
        <scheme val="minor"/>
      </rPr>
      <t xml:space="preserve">OSS: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</si>
  <si>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Political Parties:</t>
    </r>
    <r>
      <rPr>
        <sz val="12"/>
        <rFont val="Calibri"/>
        <family val="2"/>
        <scheme val="minor"/>
      </rPr>
      <t xml:space="preserve">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</si>
  <si>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 xml:space="preserve">County: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</si>
  <si>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 xml:space="preserve">SWCD: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</si>
  <si>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City with a Primary:</t>
    </r>
    <r>
      <rPr>
        <sz val="12"/>
        <rFont val="Calibri"/>
        <family val="2"/>
        <scheme val="minor"/>
      </rPr>
      <t xml:space="preserve">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</si>
  <si>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City without a Primary:</t>
    </r>
    <r>
      <rPr>
        <sz val="12"/>
        <rFont val="Calibri"/>
        <family val="2"/>
        <scheme val="minor"/>
      </rPr>
      <t xml:space="preserve">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</si>
  <si>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 xml:space="preserve">Town with March Elections: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</si>
  <si>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Town with November Elections:</t>
    </r>
    <r>
      <rPr>
        <sz val="12"/>
        <rFont val="Calibri"/>
        <family val="2"/>
        <scheme val="minor"/>
      </rPr>
      <t xml:space="preserve">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</si>
  <si>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 xml:space="preserve">Hospital District: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</si>
  <si>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 xml:space="preserve">School District with a Primary: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</si>
  <si>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School District without a Primary:</t>
    </r>
    <r>
      <rPr>
        <sz val="12"/>
        <rFont val="Calibri"/>
        <family val="2"/>
        <scheme val="minor"/>
      </rPr>
      <t xml:space="preserve"> </t>
    </r>
    <r>
      <rPr>
        <b/>
        <i/>
        <u/>
        <sz val="12"/>
        <rFont val="Calibri"/>
        <family val="2"/>
        <scheme val="minor"/>
      </rPr>
      <t>State General</t>
    </r>
    <r>
      <rPr>
        <sz val="12"/>
        <rFont val="Calibri"/>
        <family val="2"/>
        <scheme val="minor"/>
      </rPr>
      <t xml:space="preserve"> mail ballots shall be mailed by nonforwardable mail to all registered voters in mail ballot precincts identified for federal/state elections. If a mail ballot envelope is rejected at least 5 days before the election, the ballot in the envelope must be considered spoiled and the auditor or clerk shall provide the voter with a replacement ballot. Send NRMail Ballot notice to Challenged/See ID identified voters - Not more than 46 days nor later than 14 days before a regularly scheduled election. </t>
    </r>
    <r>
      <rPr>
        <i/>
        <sz val="12"/>
        <rFont val="Calibri"/>
        <family val="2"/>
        <scheme val="minor"/>
      </rPr>
      <t>M.S. 204B.45, subd. 2</t>
    </r>
  </si>
  <si>
    <r>
      <rPr>
        <b/>
        <sz val="12"/>
        <rFont val="Calibri"/>
        <family val="2"/>
        <scheme val="minor"/>
      </rPr>
      <t>OSS:</t>
    </r>
    <r>
      <rPr>
        <sz val="12"/>
        <rFont val="Calibri"/>
        <family val="2"/>
        <scheme val="minor"/>
      </rPr>
      <t xml:space="preserve"> 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t>
    </r>
    <r>
      <rPr>
        <i/>
        <sz val="12"/>
        <rFont val="Calibri"/>
        <family val="2"/>
        <scheme val="minor"/>
      </rPr>
      <t xml:space="preserve"> M.S. 203B.04, subds. 1 &amp; 2(a); 203B.081, subd. 2; 204B.35, subd. 4; M.R. 8250.0200; 8250.1810, subp. 1</t>
    </r>
  </si>
  <si>
    <r>
      <rPr>
        <b/>
        <sz val="12"/>
        <rFont val="Calibri"/>
        <family val="2"/>
        <scheme val="minor"/>
      </rPr>
      <t xml:space="preserve">Political Parties: </t>
    </r>
    <r>
      <rPr>
        <sz val="12"/>
        <rFont val="Calibri"/>
        <family val="2"/>
        <scheme val="minor"/>
      </rPr>
      <t xml:space="preserve">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</si>
  <si>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County: </t>
    </r>
    <r>
      <rPr>
        <sz val="12"/>
        <rFont val="Calibri"/>
        <family val="2"/>
        <scheme val="minor"/>
      </rPr>
      <t xml:space="preserve">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</si>
  <si>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SWCD:</t>
    </r>
    <r>
      <rPr>
        <sz val="12"/>
        <rFont val="Calibri"/>
        <family val="2"/>
        <scheme val="minor"/>
      </rPr>
      <t xml:space="preserve"> 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</si>
  <si>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City with a Primary:</t>
    </r>
    <r>
      <rPr>
        <sz val="12"/>
        <rFont val="Calibri"/>
        <family val="2"/>
        <scheme val="minor"/>
      </rPr>
      <t xml:space="preserve"> 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</si>
  <si>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City without a Primary: </t>
    </r>
    <r>
      <rPr>
        <sz val="12"/>
        <rFont val="Calibri"/>
        <family val="2"/>
        <scheme val="minor"/>
      </rPr>
      <t xml:space="preserve">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</si>
  <si>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Town with March Elections:</t>
    </r>
    <r>
      <rPr>
        <sz val="12"/>
        <rFont val="Calibri"/>
        <family val="2"/>
        <scheme val="minor"/>
      </rPr>
      <t xml:space="preserve"> 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</si>
  <si>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Town with November Elections:</t>
    </r>
    <r>
      <rPr>
        <sz val="12"/>
        <rFont val="Calibri"/>
        <family val="2"/>
        <scheme val="minor"/>
      </rPr>
      <t xml:space="preserve"> 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</si>
  <si>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Hospital District:</t>
    </r>
    <r>
      <rPr>
        <sz val="12"/>
        <rFont val="Calibri"/>
        <family val="2"/>
        <scheme val="minor"/>
      </rPr>
      <t xml:space="preserve"> 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t>
    </r>
    <r>
      <rPr>
        <i/>
        <sz val="12"/>
        <rFont val="Calibri"/>
        <family val="2"/>
        <scheme val="minor"/>
      </rPr>
      <t xml:space="preserve"> M.S. 203B.04, subds. 1 &amp; 2(a); 203B.081, subd. 2; 204B.35, subd. 4; M.R. 8250.0200; 8250.1810, subp. 1</t>
    </r>
  </si>
  <si>
    <r>
      <rPr>
        <b/>
        <sz val="12"/>
        <rFont val="Calibri"/>
        <family val="2"/>
        <scheme val="minor"/>
      </rPr>
      <t>School District with a Primary:</t>
    </r>
    <r>
      <rPr>
        <sz val="12"/>
        <rFont val="Calibri"/>
        <family val="2"/>
        <scheme val="minor"/>
      </rPr>
      <t xml:space="preserve"> 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</si>
  <si>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School District without a Primary:</t>
    </r>
    <r>
      <rPr>
        <sz val="12"/>
        <rFont val="Calibri"/>
        <family val="2"/>
        <scheme val="minor"/>
      </rPr>
      <t xml:space="preserve"> Period of time for Absentee Voting for </t>
    </r>
    <r>
      <rPr>
        <b/>
        <i/>
        <u/>
        <sz val="12"/>
        <rFont val="Calibri"/>
        <family val="2"/>
        <scheme val="minor"/>
      </rPr>
      <t>State General</t>
    </r>
    <r>
      <rPr>
        <sz val="12"/>
        <rFont val="Calibri"/>
        <family val="2"/>
        <scheme val="minor"/>
      </rPr>
      <t xml:space="preserve"> elections. Assistive voting device required for all Absentee Ballot voting locations - at least 46 days before election through day before election. </t>
    </r>
    <r>
      <rPr>
        <i/>
        <sz val="12"/>
        <rFont val="Calibri"/>
        <family val="2"/>
        <scheme val="minor"/>
      </rPr>
      <t>M.S. 203B.04, subds. 1 &amp; 2(a); 203B.081, subd. 2; 204B.35, subd. 4; M.R. 8250.0200; 8250.1810, subp. 1</t>
    </r>
  </si>
  <si>
    <r>
      <rPr>
        <b/>
        <sz val="12"/>
        <rFont val="Calibri"/>
        <family val="2"/>
        <scheme val="minor"/>
      </rPr>
      <t xml:space="preserve">OSS: </t>
    </r>
    <r>
      <rPr>
        <sz val="12"/>
        <rFont val="Calibri"/>
        <family val="2"/>
        <scheme val="minor"/>
      </rPr>
      <t xml:space="preserve">An agent returning another's Absentee Ballot or Mail Ballot must show ID with name &amp; signature. </t>
    </r>
    <r>
      <rPr>
        <b/>
        <i/>
        <u/>
        <sz val="12"/>
        <rFont val="Calibri"/>
        <family val="2"/>
        <scheme val="minor"/>
      </rPr>
      <t>State General</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</si>
  <si>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County: </t>
    </r>
    <r>
      <rPr>
        <sz val="12"/>
        <rFont val="Calibri"/>
        <family val="2"/>
        <scheme val="minor"/>
      </rPr>
      <t xml:space="preserve">An agent returning another's Absentee Ballot or Mail Ballot must show ID with name &amp; signature. </t>
    </r>
    <r>
      <rPr>
        <b/>
        <i/>
        <u/>
        <sz val="12"/>
        <rFont val="Calibri"/>
        <family val="2"/>
        <scheme val="minor"/>
      </rPr>
      <t>State General</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</si>
  <si>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City with a Primary: </t>
    </r>
    <r>
      <rPr>
        <sz val="12"/>
        <rFont val="Calibri"/>
        <family val="2"/>
        <scheme val="minor"/>
      </rPr>
      <t xml:space="preserve">An agent returning another's Absentee Ballot or Mail Ballot must show ID with name &amp; signature. </t>
    </r>
    <r>
      <rPr>
        <b/>
        <i/>
        <u/>
        <sz val="12"/>
        <rFont val="Calibri"/>
        <family val="2"/>
        <scheme val="minor"/>
      </rPr>
      <t>State General</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</si>
  <si>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City without a Primary:</t>
    </r>
    <r>
      <rPr>
        <sz val="12"/>
        <rFont val="Calibri"/>
        <family val="2"/>
        <scheme val="minor"/>
      </rPr>
      <t xml:space="preserve"> An agent returning another's Absentee Ballot or Mail Ballot must show ID with name &amp; signature. </t>
    </r>
    <r>
      <rPr>
        <b/>
        <i/>
        <u/>
        <sz val="12"/>
        <rFont val="Calibri"/>
        <family val="2"/>
        <scheme val="minor"/>
      </rPr>
      <t>State General</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t>
    </r>
    <r>
      <rPr>
        <i/>
        <sz val="12"/>
        <rFont val="Calibri"/>
        <family val="2"/>
        <scheme val="minor"/>
      </rPr>
      <t xml:space="preserve"> M.S. 203B.08, subd. 1; M.R. 8210.2200, subp. 3</t>
    </r>
  </si>
  <si>
    <r>
      <rPr>
        <b/>
        <sz val="12"/>
        <rFont val="Calibri"/>
        <family val="2"/>
        <scheme val="minor"/>
      </rPr>
      <t xml:space="preserve">Town with March Elections: </t>
    </r>
    <r>
      <rPr>
        <sz val="12"/>
        <rFont val="Calibri"/>
        <family val="2"/>
        <scheme val="minor"/>
      </rPr>
      <t xml:space="preserve">An agent returning another's Absentee Ballot or Mail Ballot must show ID with name &amp; signature. </t>
    </r>
    <r>
      <rPr>
        <b/>
        <i/>
        <u/>
        <sz val="12"/>
        <rFont val="Calibri"/>
        <family val="2"/>
        <scheme val="minor"/>
      </rPr>
      <t>State General</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</si>
  <si>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Town with November Elections: </t>
    </r>
    <r>
      <rPr>
        <sz val="12"/>
        <rFont val="Calibri"/>
        <family val="2"/>
        <scheme val="minor"/>
      </rPr>
      <t xml:space="preserve">An agent returning another's Absentee Ballot or Mail Ballot must show ID with name &amp; signature. </t>
    </r>
    <r>
      <rPr>
        <b/>
        <i/>
        <u/>
        <sz val="12"/>
        <rFont val="Calibri"/>
        <family val="2"/>
        <scheme val="minor"/>
      </rPr>
      <t>State General</t>
    </r>
    <r>
      <rPr>
        <sz val="12"/>
        <rFont val="Calibri"/>
        <family val="2"/>
        <scheme val="minor"/>
      </rPr>
      <t xml:space="preserve"> administrators record agent's name/address, voter's name/address &amp; has agent sign the log. An agent may deliver nor more than three voters in any election. Ballot packets returned by agents are to be reviewed for tampering. </t>
    </r>
    <r>
      <rPr>
        <i/>
        <sz val="12"/>
        <rFont val="Calibri"/>
        <family val="2"/>
        <scheme val="minor"/>
      </rPr>
      <t>M.S. 203B.08, subd. 1; M.R. 8210.2200, subp. 3</t>
    </r>
  </si>
  <si>
    <r>
      <rPr>
        <b/>
        <sz val="12"/>
        <rFont val="Calibri"/>
        <family val="2"/>
        <scheme val="minor"/>
      </rPr>
      <t xml:space="preserve">OSS: </t>
    </r>
    <r>
      <rPr>
        <sz val="12"/>
        <rFont val="Calibri"/>
        <family val="2"/>
        <scheme val="minor"/>
      </rPr>
      <t xml:space="preserve">All </t>
    </r>
    <r>
      <rPr>
        <b/>
        <i/>
        <u/>
        <sz val="12"/>
        <rFont val="Calibri"/>
        <family val="2"/>
        <scheme val="minor"/>
      </rPr>
      <t>State General</t>
    </r>
    <r>
      <rPr>
        <sz val="12"/>
        <rFont val="Calibri"/>
        <family val="2"/>
        <scheme val="minor"/>
      </rPr>
      <t xml:space="preserve"> administrators date, stamp or initial &amp; record returned voted ballot envelopes (mark as received in SVRS) &amp; place in secure location for ballot board review. M.S. 203B.08, subd. 3; M.R. 8210.2300; 8210.2400</t>
    </r>
  </si>
  <si>
    <r>
      <rPr>
        <b/>
        <sz val="12"/>
        <rFont val="Calibri"/>
        <family val="2"/>
        <scheme val="minor"/>
      </rPr>
      <t xml:space="preserve">County: </t>
    </r>
    <r>
      <rPr>
        <sz val="12"/>
        <rFont val="Calibri"/>
        <family val="2"/>
        <scheme val="minor"/>
      </rPr>
      <t xml:space="preserve">All </t>
    </r>
    <r>
      <rPr>
        <b/>
        <i/>
        <u/>
        <sz val="12"/>
        <rFont val="Calibri"/>
        <family val="2"/>
        <scheme val="minor"/>
      </rPr>
      <t>State General</t>
    </r>
    <r>
      <rPr>
        <sz val="12"/>
        <rFont val="Calibri"/>
        <family val="2"/>
        <scheme val="minor"/>
      </rPr>
      <t xml:space="preserve"> administrators date, stamp or initial &amp; record returned voted ballot envelopes (mark as received in SVRS) &amp; place in secure location for ballot board review. M.S. 203B.08, subd. 3; M.R. 8210.2300; 8210.2400</t>
    </r>
  </si>
  <si>
    <r>
      <rPr>
        <b/>
        <sz val="12"/>
        <rFont val="Calibri"/>
        <family val="2"/>
        <scheme val="minor"/>
      </rPr>
      <t xml:space="preserve">City with a Primary: </t>
    </r>
    <r>
      <rPr>
        <sz val="12"/>
        <rFont val="Calibri"/>
        <family val="2"/>
        <scheme val="minor"/>
      </rPr>
      <t xml:space="preserve">All </t>
    </r>
    <r>
      <rPr>
        <b/>
        <i/>
        <u/>
        <sz val="12"/>
        <rFont val="Calibri"/>
        <family val="2"/>
        <scheme val="minor"/>
      </rPr>
      <t>State General</t>
    </r>
    <r>
      <rPr>
        <sz val="12"/>
        <rFont val="Calibri"/>
        <family val="2"/>
        <scheme val="minor"/>
      </rPr>
      <t xml:space="preserve"> administrators date, stamp or initial &amp; record returned voted ballot envelopes (mark as received in SVRS) &amp; place in secure location for ballot board review. M.S. 203B.08, subd. 3; M.R. 8210.2300; 8210.2400</t>
    </r>
  </si>
  <si>
    <r>
      <rPr>
        <b/>
        <sz val="12"/>
        <rFont val="Calibri"/>
        <family val="2"/>
        <scheme val="minor"/>
      </rPr>
      <t xml:space="preserve">City without a Primary: </t>
    </r>
    <r>
      <rPr>
        <sz val="12"/>
        <rFont val="Calibri"/>
        <family val="2"/>
        <scheme val="minor"/>
      </rPr>
      <t xml:space="preserve">All </t>
    </r>
    <r>
      <rPr>
        <b/>
        <i/>
        <u/>
        <sz val="12"/>
        <rFont val="Calibri"/>
        <family val="2"/>
        <scheme val="minor"/>
      </rPr>
      <t>State General</t>
    </r>
    <r>
      <rPr>
        <sz val="12"/>
        <rFont val="Calibri"/>
        <family val="2"/>
        <scheme val="minor"/>
      </rPr>
      <t xml:space="preserve"> administrators date, stamp or initial &amp; record returned voted ballot envelopes (mark as received in SVRS) &amp; place in secure location for ballot board review. M.S. 203B.08, subd. 3; M.R. 8210.2300; 8210.2400</t>
    </r>
  </si>
  <si>
    <r>
      <rPr>
        <b/>
        <sz val="12"/>
        <rFont val="Calibri"/>
        <family val="2"/>
        <scheme val="minor"/>
      </rPr>
      <t xml:space="preserve">Town with March Elections: </t>
    </r>
    <r>
      <rPr>
        <sz val="12"/>
        <rFont val="Calibri"/>
        <family val="2"/>
        <scheme val="minor"/>
      </rPr>
      <t xml:space="preserve">All </t>
    </r>
    <r>
      <rPr>
        <b/>
        <i/>
        <u/>
        <sz val="12"/>
        <rFont val="Calibri"/>
        <family val="2"/>
        <scheme val="minor"/>
      </rPr>
      <t>State General</t>
    </r>
    <r>
      <rPr>
        <b/>
        <sz val="12"/>
        <rFont val="Calibri"/>
        <family val="2"/>
        <scheme val="minor"/>
      </rPr>
      <t xml:space="preserve"> </t>
    </r>
    <r>
      <rPr>
        <sz val="12"/>
        <rFont val="Calibri"/>
        <family val="2"/>
        <scheme val="minor"/>
      </rPr>
      <t>administrators date, stamp or initial &amp; record returned voted ballot envelopes (mark as received in SVRS) &amp; place in secure location for ballot board review. M.S. 203B.08, subd. 3; M.R. 8210.2300; 8210.2400</t>
    </r>
  </si>
  <si>
    <r>
      <rPr>
        <b/>
        <sz val="12"/>
        <rFont val="Calibri"/>
        <family val="2"/>
        <scheme val="minor"/>
      </rPr>
      <t xml:space="preserve">Town with November Elections: </t>
    </r>
    <r>
      <rPr>
        <sz val="12"/>
        <rFont val="Calibri"/>
        <family val="2"/>
        <scheme val="minor"/>
      </rPr>
      <t xml:space="preserve">All </t>
    </r>
    <r>
      <rPr>
        <b/>
        <i/>
        <u/>
        <sz val="12"/>
        <rFont val="Calibri"/>
        <family val="2"/>
        <scheme val="minor"/>
      </rPr>
      <t>State General</t>
    </r>
    <r>
      <rPr>
        <sz val="12"/>
        <rFont val="Calibri"/>
        <family val="2"/>
        <scheme val="minor"/>
      </rPr>
      <t xml:space="preserve"> administrators date, stamp or initial &amp; record returned voted ballot envelopes (mark as received in SVRS) &amp; place in secure location for ballot board review. M.S. 203B.08, subd. 3; M.R. 8210.2300; 8210.2400</t>
    </r>
  </si>
  <si>
    <r>
      <rPr>
        <b/>
        <sz val="12"/>
        <rFont val="Calibri"/>
        <family val="2"/>
        <scheme val="minor"/>
      </rPr>
      <t xml:space="preserve">OSS: </t>
    </r>
    <r>
      <rPr>
        <b/>
        <i/>
        <u/>
        <sz val="12"/>
        <rFont val="Calibri"/>
        <family val="2"/>
        <scheme val="minor"/>
      </rPr>
      <t>State General</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</si>
  <si>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County:</t>
    </r>
    <r>
      <rPr>
        <sz val="12"/>
        <rFont val="Calibri"/>
        <family val="2"/>
        <scheme val="minor"/>
      </rPr>
      <t xml:space="preserve"> </t>
    </r>
    <r>
      <rPr>
        <b/>
        <i/>
        <u/>
        <sz val="12"/>
        <rFont val="Calibri"/>
        <family val="2"/>
        <scheme val="minor"/>
      </rPr>
      <t>State General</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</si>
  <si>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SWCD:</t>
    </r>
    <r>
      <rPr>
        <sz val="12"/>
        <rFont val="Calibri"/>
        <family val="2"/>
        <scheme val="minor"/>
      </rPr>
      <t xml:space="preserve"> </t>
    </r>
    <r>
      <rPr>
        <b/>
        <i/>
        <u/>
        <sz val="12"/>
        <rFont val="Calibri"/>
        <family val="2"/>
        <scheme val="minor"/>
      </rPr>
      <t>State General</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</si>
  <si>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City with a Primary:</t>
    </r>
    <r>
      <rPr>
        <sz val="12"/>
        <rFont val="Calibri"/>
        <family val="2"/>
        <scheme val="minor"/>
      </rPr>
      <t xml:space="preserve"> </t>
    </r>
    <r>
      <rPr>
        <b/>
        <i/>
        <u/>
        <sz val="12"/>
        <rFont val="Calibri"/>
        <family val="2"/>
        <scheme val="minor"/>
      </rPr>
      <t>State General</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</si>
  <si>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 xml:space="preserve">City without a Primary: </t>
    </r>
    <r>
      <rPr>
        <b/>
        <i/>
        <u/>
        <sz val="12"/>
        <rFont val="Calibri"/>
        <family val="2"/>
        <scheme val="minor"/>
      </rPr>
      <t>State General</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</si>
  <si>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Town with March Elections:</t>
    </r>
    <r>
      <rPr>
        <sz val="12"/>
        <rFont val="Calibri"/>
        <family val="2"/>
        <scheme val="minor"/>
      </rPr>
      <t xml:space="preserve"> </t>
    </r>
    <r>
      <rPr>
        <b/>
        <i/>
        <u/>
        <sz val="12"/>
        <rFont val="Calibri"/>
        <family val="2"/>
        <scheme val="minor"/>
      </rPr>
      <t>State General</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</si>
  <si>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 xml:space="preserve">Town with November Elections: </t>
    </r>
    <r>
      <rPr>
        <b/>
        <i/>
        <u/>
        <sz val="12"/>
        <rFont val="Calibri"/>
        <family val="2"/>
        <scheme val="minor"/>
      </rPr>
      <t>State General</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</si>
  <si>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Hospital District:</t>
    </r>
    <r>
      <rPr>
        <sz val="12"/>
        <rFont val="Calibri"/>
        <family val="2"/>
        <scheme val="minor"/>
      </rPr>
      <t xml:space="preserve"> </t>
    </r>
    <r>
      <rPr>
        <b/>
        <i/>
        <u/>
        <sz val="12"/>
        <rFont val="Calibri"/>
        <family val="2"/>
        <scheme val="minor"/>
      </rPr>
      <t>State General</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</si>
  <si>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School District with a Primary:</t>
    </r>
    <r>
      <rPr>
        <sz val="12"/>
        <rFont val="Calibri"/>
        <family val="2"/>
        <scheme val="minor"/>
      </rPr>
      <t xml:space="preserve"> </t>
    </r>
    <r>
      <rPr>
        <b/>
        <i/>
        <u/>
        <sz val="12"/>
        <rFont val="Calibri"/>
        <family val="2"/>
        <scheme val="minor"/>
      </rPr>
      <t xml:space="preserve">State General </t>
    </r>
    <r>
      <rPr>
        <sz val="12"/>
        <rFont val="Calibri"/>
        <family val="2"/>
        <scheme val="minor"/>
      </rPr>
      <t xml:space="preserve">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</si>
  <si>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 xml:space="preserve">School District without a Primary: </t>
    </r>
    <r>
      <rPr>
        <b/>
        <i/>
        <u/>
        <sz val="12"/>
        <rFont val="Calibri"/>
        <family val="2"/>
        <scheme val="minor"/>
      </rPr>
      <t>State General</t>
    </r>
    <r>
      <rPr>
        <sz val="12"/>
        <rFont val="Calibri"/>
        <family val="2"/>
        <scheme val="minor"/>
      </rPr>
      <t xml:space="preserve"> Absentee Ballot &amp; Mail Ballot boards review voted returned ballot envelopes for "acceptance" or "rejection." Within 5 days after receipt for voted ballots returned from beginning of Absentee Ballot &amp; Mail Ballot voting period through the 15th day before the election. Beginning the 14th day before the election, voted ballots must be reviewed within 3 days - beginning of Absentee Ballot &amp; Mail Ballot voting period (at least 46 days before election) until no later than 24 hours after the end of voting. </t>
    </r>
    <r>
      <rPr>
        <i/>
        <sz val="12"/>
        <rFont val="Calibri"/>
        <family val="2"/>
        <scheme val="minor"/>
      </rPr>
      <t>M.S. 203B.08, subd. 3; 203B.121, subd. 5(c); 204B.45, subd. 2</t>
    </r>
  </si>
  <si>
    <r>
      <rPr>
        <b/>
        <sz val="12"/>
        <rFont val="Calibri"/>
        <family val="2"/>
        <scheme val="minor"/>
      </rPr>
      <t xml:space="preserve">OSS: </t>
    </r>
    <r>
      <rPr>
        <sz val="12"/>
        <rFont val="Calibri"/>
        <family val="2"/>
        <scheme val="minor"/>
      </rPr>
      <t xml:space="preserve">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</si>
  <si>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County: </t>
    </r>
    <r>
      <rPr>
        <sz val="12"/>
        <rFont val="Calibri"/>
        <family val="2"/>
        <scheme val="minor"/>
      </rPr>
      <t xml:space="preserve">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</si>
  <si>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SWCD:</t>
    </r>
    <r>
      <rPr>
        <sz val="12"/>
        <rFont val="Calibri"/>
        <family val="2"/>
        <scheme val="minor"/>
      </rPr>
      <t xml:space="preserve"> 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</si>
  <si>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City with a Primary:</t>
    </r>
    <r>
      <rPr>
        <sz val="12"/>
        <rFont val="Calibri"/>
        <family val="2"/>
        <scheme val="minor"/>
      </rPr>
      <t xml:space="preserve"> 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</si>
  <si>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City without a Primary:</t>
    </r>
    <r>
      <rPr>
        <sz val="12"/>
        <rFont val="Calibri"/>
        <family val="2"/>
        <scheme val="minor"/>
      </rPr>
      <t xml:space="preserve"> 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</si>
  <si>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Town with March Elections: </t>
    </r>
    <r>
      <rPr>
        <sz val="12"/>
        <rFont val="Calibri"/>
        <family val="2"/>
        <scheme val="minor"/>
      </rPr>
      <t xml:space="preserve">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</si>
  <si>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Town with November Elections:</t>
    </r>
    <r>
      <rPr>
        <sz val="12"/>
        <rFont val="Calibri"/>
        <family val="2"/>
        <scheme val="minor"/>
      </rPr>
      <t xml:space="preserve"> 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</si>
  <si>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Hospital District:</t>
    </r>
    <r>
      <rPr>
        <sz val="12"/>
        <rFont val="Calibri"/>
        <family val="2"/>
        <scheme val="minor"/>
      </rPr>
      <t xml:space="preserve"> 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</si>
  <si>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School District with a Primary:</t>
    </r>
    <r>
      <rPr>
        <sz val="12"/>
        <rFont val="Calibri"/>
        <family val="2"/>
        <scheme val="minor"/>
      </rPr>
      <t xml:space="preserve"> 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</si>
  <si>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School District without a Primary:</t>
    </r>
    <r>
      <rPr>
        <sz val="12"/>
        <rFont val="Calibri"/>
        <family val="2"/>
        <scheme val="minor"/>
      </rPr>
      <t xml:space="preserve"> Period of time during which Election Judges shall deliver </t>
    </r>
    <r>
      <rPr>
        <b/>
        <i/>
        <u/>
        <sz val="12"/>
        <rFont val="Calibri"/>
        <family val="2"/>
        <scheme val="minor"/>
      </rPr>
      <t>State General</t>
    </r>
    <r>
      <rPr>
        <sz val="12"/>
        <rFont val="Calibri"/>
        <family val="2"/>
        <scheme val="minor"/>
      </rPr>
      <t xml:space="preserve"> absentee ballots only to an eligible voter who is a temporary or permanent resident in a health care facility or hospital located in the municipality in which the voter maintains residence who has applied for Absentee Ballots to the county auditor or municipal clerk – 20 days preceding an election (Health Care Facility Outreach). </t>
    </r>
    <r>
      <rPr>
        <i/>
        <sz val="12"/>
        <rFont val="Calibri"/>
        <family val="2"/>
        <scheme val="minor"/>
      </rPr>
      <t>M.S. 203B.11, subd. 2</t>
    </r>
  </si>
  <si>
    <r>
      <rPr>
        <b/>
        <sz val="12"/>
        <rFont val="Calibri"/>
        <family val="2"/>
        <scheme val="minor"/>
      </rPr>
      <t xml:space="preserve">OSS: </t>
    </r>
    <r>
      <rPr>
        <sz val="12"/>
        <rFont val="Calibri"/>
        <family val="2"/>
        <scheme val="minor"/>
      </rPr>
      <t>After the close of business on the 7th day before the</t>
    </r>
    <r>
      <rPr>
        <b/>
        <i/>
        <u/>
        <sz val="12"/>
        <rFont val="Calibri"/>
        <family val="2"/>
        <scheme val="minor"/>
      </rPr>
      <t xml:space="preserve"> 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t>
    </r>
    <r>
      <rPr>
        <i/>
        <sz val="12"/>
        <rFont val="Calibri"/>
        <family val="2"/>
        <scheme val="minor"/>
      </rPr>
      <t xml:space="preserve"> M.S. 203B.121, subds. 2(b)(6), 3(a) &amp; 4; 204B.45, subd. 2; 204B.46; M.R. 8210.2450, subp. 6</t>
    </r>
  </si>
  <si>
    <r>
      <rPr>
        <b/>
        <sz val="12"/>
        <rFont val="Calibri"/>
        <family val="2"/>
        <scheme val="minor"/>
      </rPr>
      <t xml:space="preserve">Political Parties: </t>
    </r>
    <r>
      <rPr>
        <sz val="12"/>
        <rFont val="Calibri"/>
        <family val="2"/>
        <scheme val="minor"/>
      </rPr>
      <t xml:space="preserve">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</si>
  <si>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County: </t>
    </r>
    <r>
      <rPr>
        <sz val="12"/>
        <rFont val="Calibri"/>
        <family val="2"/>
        <scheme val="minor"/>
      </rPr>
      <t xml:space="preserve">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</si>
  <si>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SWCD: </t>
    </r>
    <r>
      <rPr>
        <sz val="12"/>
        <rFont val="Calibri"/>
        <family val="2"/>
        <scheme val="minor"/>
      </rPr>
      <t xml:space="preserve">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t>
    </r>
    <r>
      <rPr>
        <i/>
        <sz val="12"/>
        <rFont val="Calibri"/>
        <family val="2"/>
        <scheme val="minor"/>
      </rPr>
      <t xml:space="preserve"> M.S. 203B.121, subds. 2(b)(6), 3(a) &amp; 4; 204B.45, subd. 2; 204B.46; M.R. 8210.2450, subp. 6</t>
    </r>
  </si>
  <si>
    <r>
      <rPr>
        <b/>
        <sz val="12"/>
        <rFont val="Calibri"/>
        <family val="2"/>
        <scheme val="minor"/>
      </rPr>
      <t xml:space="preserve">City with a Primary: </t>
    </r>
    <r>
      <rPr>
        <sz val="12"/>
        <rFont val="Calibri"/>
        <family val="2"/>
        <scheme val="minor"/>
      </rPr>
      <t xml:space="preserve">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</si>
  <si>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City without a Primary: </t>
    </r>
    <r>
      <rPr>
        <sz val="12"/>
        <rFont val="Calibri"/>
        <family val="2"/>
        <scheme val="minor"/>
      </rPr>
      <t xml:space="preserve">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t>
    </r>
    <r>
      <rPr>
        <i/>
        <sz val="12"/>
        <rFont val="Calibri"/>
        <family val="2"/>
        <scheme val="minor"/>
      </rPr>
      <t xml:space="preserve"> M.S. 203B.121, subds. 2(b)(6), 3(a) &amp; 4; 204B.45, subd. 2; 204B.46; M.R. 8210.2450, subp. 6</t>
    </r>
  </si>
  <si>
    <r>
      <rPr>
        <b/>
        <sz val="12"/>
        <rFont val="Calibri"/>
        <family val="2"/>
        <scheme val="minor"/>
      </rPr>
      <t xml:space="preserve">Town with March Elections: </t>
    </r>
    <r>
      <rPr>
        <sz val="12"/>
        <rFont val="Calibri"/>
        <family val="2"/>
        <scheme val="minor"/>
      </rPr>
      <t xml:space="preserve">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</si>
  <si>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Town with November Elections:</t>
    </r>
    <r>
      <rPr>
        <sz val="12"/>
        <rFont val="Calibri"/>
        <family val="2"/>
        <scheme val="minor"/>
      </rPr>
      <t xml:space="preserve"> 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</si>
  <si>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Hospital District: </t>
    </r>
    <r>
      <rPr>
        <sz val="12"/>
        <rFont val="Calibri"/>
        <family val="2"/>
        <scheme val="minor"/>
      </rPr>
      <t xml:space="preserve">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</si>
  <si>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School District with a Primary: </t>
    </r>
    <r>
      <rPr>
        <sz val="12"/>
        <rFont val="Calibri"/>
        <family val="2"/>
        <scheme val="minor"/>
      </rPr>
      <t xml:space="preserve">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t>
    </r>
    <r>
      <rPr>
        <i/>
        <sz val="12"/>
        <rFont val="Calibri"/>
        <family val="2"/>
        <scheme val="minor"/>
      </rPr>
      <t xml:space="preserve"> M.S. 203B.121, subds. 2(b)(6), 3(a) &amp; 4; 204B.45, subd. 2; 204B.46; M.R. 8210.2450, subp. 6</t>
    </r>
  </si>
  <si>
    <r>
      <rPr>
        <b/>
        <sz val="12"/>
        <rFont val="Calibri"/>
        <family val="2"/>
        <scheme val="minor"/>
      </rPr>
      <t xml:space="preserve">School District without a Primary: </t>
    </r>
    <r>
      <rPr>
        <sz val="12"/>
        <rFont val="Calibri"/>
        <family val="2"/>
        <scheme val="minor"/>
      </rPr>
      <t xml:space="preserve">After the close of business on the 7th day before the </t>
    </r>
    <r>
      <rPr>
        <b/>
        <i/>
        <u/>
        <sz val="12"/>
        <rFont val="Calibri"/>
        <family val="2"/>
        <scheme val="minor"/>
      </rPr>
      <t>State General</t>
    </r>
    <r>
      <rPr>
        <sz val="12"/>
        <rFont val="Calibri"/>
        <family val="2"/>
        <scheme val="minor"/>
      </rPr>
      <t xml:space="preserve"> elections, Absentee Ballot &amp; Mail Ballot return envelopes marked as "accepted" may be opened, duplicated as needed, initialed &amp; deposited in ballot box (counted) - begins the 7th day before election. </t>
    </r>
    <r>
      <rPr>
        <i/>
        <sz val="12"/>
        <rFont val="Calibri"/>
        <family val="2"/>
        <scheme val="minor"/>
      </rPr>
      <t>M.S. 203B.121, subds. 2(b)(6), 3(a) &amp; 4; 204B.45, subd. 2; 204B.46; M.R. 8210.2450, subp. 6</t>
    </r>
  </si>
  <si>
    <r>
      <rPr>
        <b/>
        <sz val="12"/>
        <rFont val="Calibri"/>
        <family val="2"/>
        <scheme val="minor"/>
      </rPr>
      <t xml:space="preserve">OSS: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</si>
  <si>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Political Parties: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t>
    </r>
    <r>
      <rPr>
        <i/>
        <sz val="12"/>
        <rFont val="Calibri"/>
        <family val="2"/>
        <scheme val="minor"/>
      </rPr>
      <t xml:space="preserve"> M.S. 203B.081, subd. 3</t>
    </r>
  </si>
  <si>
    <r>
      <rPr>
        <b/>
        <sz val="12"/>
        <rFont val="Calibri"/>
        <family val="2"/>
        <scheme val="minor"/>
      </rPr>
      <t xml:space="preserve">County: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</si>
  <si>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SWCD: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</si>
  <si>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City with a Primary:</t>
    </r>
    <r>
      <rPr>
        <sz val="12"/>
        <rFont val="Calibri"/>
        <family val="2"/>
        <scheme val="minor"/>
      </rPr>
      <t xml:space="preserve"> 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</si>
  <si>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City without a Primary: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</si>
  <si>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Town with March Elections: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</si>
  <si>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Town with November Elections:</t>
    </r>
    <r>
      <rPr>
        <sz val="12"/>
        <rFont val="Calibri"/>
        <family val="2"/>
        <scheme val="minor"/>
      </rPr>
      <t xml:space="preserve"> 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</si>
  <si>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Hospital District: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</si>
  <si>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 xml:space="preserve">School District with a Primary: </t>
    </r>
    <r>
      <rPr>
        <sz val="12"/>
        <rFont val="Calibri"/>
        <family val="2"/>
        <scheme val="minor"/>
      </rPr>
      <t xml:space="preserve">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</si>
  <si>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School District without a Primary:</t>
    </r>
    <r>
      <rPr>
        <sz val="12"/>
        <rFont val="Calibri"/>
        <family val="2"/>
        <scheme val="minor"/>
      </rPr>
      <t xml:space="preserve"> Period of time when counties or municipalities can choose to make available a ballot counter &amp; ballot box for the use of </t>
    </r>
    <r>
      <rPr>
        <b/>
        <i/>
        <u/>
        <sz val="12"/>
        <rFont val="Calibri"/>
        <family val="2"/>
        <scheme val="minor"/>
      </rPr>
      <t>State General</t>
    </r>
    <r>
      <rPr>
        <sz val="12"/>
        <rFont val="Calibri"/>
        <family val="2"/>
        <scheme val="minor"/>
      </rPr>
      <t xml:space="preserve"> elections "in person" Absentee Ballot voters (direct balloting). If alternate procedure is made available, Absentee Ballot voter must be given choice to use envelopes as per M.S. 203B.08, subd. 1 or place a voted ballot directly into a ballot counter. Absentee Ballot application &amp; signature of a certification statement are still required. The "accepted" Absentee Ballot must be immediately recorded in SVRS. This alternative procedure is not available for mail ballots - during the 7 days before the election. </t>
    </r>
    <r>
      <rPr>
        <i/>
        <sz val="12"/>
        <rFont val="Calibri"/>
        <family val="2"/>
        <scheme val="minor"/>
      </rPr>
      <t>M.S. 203B.081, subd. 3</t>
    </r>
  </si>
  <si>
    <r>
      <rPr>
        <b/>
        <sz val="12"/>
        <rFont val="Calibri"/>
        <family val="2"/>
        <scheme val="minor"/>
      </rPr>
      <t>OSS:</t>
    </r>
    <r>
      <rPr>
        <sz val="12"/>
        <rFont val="Calibri"/>
        <family val="2"/>
        <scheme val="minor"/>
      </rPr>
      <t xml:space="preserve"> 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</si>
  <si>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 xml:space="preserve">County: </t>
    </r>
    <r>
      <rPr>
        <sz val="12"/>
        <rFont val="Calibri"/>
        <family val="2"/>
        <scheme val="minor"/>
      </rPr>
      <t xml:space="preserve">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</si>
  <si>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 xml:space="preserve">SWCD: </t>
    </r>
    <r>
      <rPr>
        <sz val="12"/>
        <rFont val="Calibri"/>
        <family val="2"/>
        <scheme val="minor"/>
      </rPr>
      <t xml:space="preserve">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</si>
  <si>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City with a Primary:</t>
    </r>
    <r>
      <rPr>
        <sz val="12"/>
        <rFont val="Calibri"/>
        <family val="2"/>
        <scheme val="minor"/>
      </rPr>
      <t xml:space="preserve"> 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</si>
  <si>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City without a Primary:</t>
    </r>
    <r>
      <rPr>
        <sz val="12"/>
        <rFont val="Calibri"/>
        <family val="2"/>
        <scheme val="minor"/>
      </rPr>
      <t xml:space="preserve"> 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</si>
  <si>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 xml:space="preserve">Town with March Elections: </t>
    </r>
    <r>
      <rPr>
        <sz val="12"/>
        <rFont val="Calibri"/>
        <family val="2"/>
        <scheme val="minor"/>
      </rPr>
      <t xml:space="preserve">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t>
    </r>
    <r>
      <rPr>
        <i/>
        <sz val="12"/>
        <rFont val="Calibri"/>
        <family val="2"/>
        <scheme val="minor"/>
      </rPr>
      <t xml:space="preserve"> M.S. 203B.11, subd. 4 </t>
    </r>
  </si>
  <si>
    <r>
      <rPr>
        <b/>
        <sz val="12"/>
        <rFont val="Calibri"/>
        <family val="2"/>
        <scheme val="minor"/>
      </rPr>
      <t>Town with November Elections:</t>
    </r>
    <r>
      <rPr>
        <sz val="12"/>
        <rFont val="Calibri"/>
        <family val="2"/>
        <scheme val="minor"/>
      </rPr>
      <t xml:space="preserve"> 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</si>
  <si>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Hospital District:</t>
    </r>
    <r>
      <rPr>
        <sz val="12"/>
        <rFont val="Calibri"/>
        <family val="2"/>
        <scheme val="minor"/>
      </rPr>
      <t xml:space="preserve"> 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</si>
  <si>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School District with a Primary:</t>
    </r>
    <r>
      <rPr>
        <sz val="12"/>
        <rFont val="Calibri"/>
        <family val="2"/>
        <scheme val="minor"/>
      </rPr>
      <t xml:space="preserve"> 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</si>
  <si>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 xml:space="preserve">School District without a Primary: </t>
    </r>
    <r>
      <rPr>
        <sz val="12"/>
        <rFont val="Calibri"/>
        <family val="2"/>
        <scheme val="minor"/>
      </rPr>
      <t xml:space="preserve">Period of time for agent delivery of </t>
    </r>
    <r>
      <rPr>
        <b/>
        <i/>
        <u/>
        <sz val="12"/>
        <rFont val="Calibri"/>
        <family val="2"/>
        <scheme val="minor"/>
      </rPr>
      <t>State General</t>
    </r>
    <r>
      <rPr>
        <sz val="12"/>
        <rFont val="Calibri"/>
        <family val="2"/>
        <scheme val="minor"/>
      </rPr>
      <t xml:space="preserve">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&amp; until 2:00 p.m. on Election Day. </t>
    </r>
    <r>
      <rPr>
        <i/>
        <sz val="12"/>
        <rFont val="Calibri"/>
        <family val="2"/>
        <scheme val="minor"/>
      </rPr>
      <t xml:space="preserve">M.S. 203B.11, subd. 4 </t>
    </r>
  </si>
  <si>
    <r>
      <rPr>
        <b/>
        <sz val="12"/>
        <rFont val="Calibri"/>
        <family val="2"/>
        <scheme val="minor"/>
      </rPr>
      <t>OSS:</t>
    </r>
    <r>
      <rPr>
        <sz val="12"/>
        <rFont val="Calibri"/>
        <family val="2"/>
        <scheme val="minor"/>
      </rPr>
      <t xml:space="preserve"> If an Absentee Ballot or Mail Ballot returned ballot envelope is rejected within 5 days of the </t>
    </r>
    <r>
      <rPr>
        <b/>
        <i/>
        <u/>
        <sz val="12"/>
        <rFont val="Calibri"/>
        <family val="2"/>
        <scheme val="minor"/>
      </rPr>
      <t>State General</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</si>
  <si>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Political Parties: </t>
    </r>
    <r>
      <rPr>
        <sz val="12"/>
        <rFont val="Calibri"/>
        <family val="2"/>
        <scheme val="minor"/>
      </rPr>
      <t xml:space="preserve">If an Absentee Ballot or Mail Ballot returned ballot envelope is rejected within 5 days of the </t>
    </r>
    <r>
      <rPr>
        <b/>
        <i/>
        <u/>
        <sz val="12"/>
        <rFont val="Calibri"/>
        <family val="2"/>
        <scheme val="minor"/>
      </rPr>
      <t xml:space="preserve">State General </t>
    </r>
    <r>
      <rPr>
        <sz val="12"/>
        <rFont val="Calibri"/>
        <family val="2"/>
        <scheme val="minor"/>
      </rPr>
      <t xml:space="preserve">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</si>
  <si>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County: </t>
    </r>
    <r>
      <rPr>
        <sz val="12"/>
        <rFont val="Calibri"/>
        <family val="2"/>
        <scheme val="minor"/>
      </rPr>
      <t xml:space="preserve">If an Absentee Ballot or Mail Ballot returned ballot envelope is rejected within 5 days of the </t>
    </r>
    <r>
      <rPr>
        <b/>
        <i/>
        <u/>
        <sz val="12"/>
        <rFont val="Calibri"/>
        <family val="2"/>
        <scheme val="minor"/>
      </rPr>
      <t xml:space="preserve">State General </t>
    </r>
    <r>
      <rPr>
        <sz val="12"/>
        <rFont val="Calibri"/>
        <family val="2"/>
        <scheme val="minor"/>
      </rPr>
      <t xml:space="preserve">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</si>
  <si>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SWCD: </t>
    </r>
    <r>
      <rPr>
        <sz val="12"/>
        <rFont val="Calibri"/>
        <family val="2"/>
        <scheme val="minor"/>
      </rPr>
      <t xml:space="preserve">If an Absentee Ballot or Mail Ballot returned ballot envelope is rejected within 5 days of the </t>
    </r>
    <r>
      <rPr>
        <b/>
        <i/>
        <u/>
        <sz val="12"/>
        <rFont val="Calibri"/>
        <family val="2"/>
        <scheme val="minor"/>
      </rPr>
      <t>State General</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</si>
  <si>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City with a Primary:</t>
    </r>
    <r>
      <rPr>
        <sz val="12"/>
        <rFont val="Calibri"/>
        <family val="2"/>
        <scheme val="minor"/>
      </rPr>
      <t xml:space="preserve"> If an Absentee Ballot or Mail Ballot returned ballot envelope is rejected within 5 days of the </t>
    </r>
    <r>
      <rPr>
        <b/>
        <i/>
        <u/>
        <sz val="12"/>
        <rFont val="Calibri"/>
        <family val="2"/>
        <scheme val="minor"/>
      </rPr>
      <t>State General</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</si>
  <si>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City without a Primary:</t>
    </r>
    <r>
      <rPr>
        <sz val="12"/>
        <rFont val="Calibri"/>
        <family val="2"/>
        <scheme val="minor"/>
      </rPr>
      <t xml:space="preserve"> If an Absentee Ballot or Mail Ballot returned ballot envelope is rejected within 5 days of the </t>
    </r>
    <r>
      <rPr>
        <b/>
        <i/>
        <u/>
        <sz val="12"/>
        <rFont val="Calibri"/>
        <family val="2"/>
        <scheme val="minor"/>
      </rPr>
      <t>State General</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</si>
  <si>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Town with March Elections:</t>
    </r>
    <r>
      <rPr>
        <sz val="12"/>
        <rFont val="Calibri"/>
        <family val="2"/>
        <scheme val="minor"/>
      </rPr>
      <t xml:space="preserve"> If an Absentee Ballot or Mail Ballot returned ballot envelope is rejected within 5 days of the </t>
    </r>
    <r>
      <rPr>
        <b/>
        <i/>
        <u/>
        <sz val="12"/>
        <rFont val="Calibri"/>
        <family val="2"/>
        <scheme val="minor"/>
      </rPr>
      <t>State General</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</si>
  <si>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Town with November Elections:</t>
    </r>
    <r>
      <rPr>
        <sz val="12"/>
        <rFont val="Calibri"/>
        <family val="2"/>
        <scheme val="minor"/>
      </rPr>
      <t xml:space="preserve"> If an Absentee Ballot or Mail Ballot returned ballot envelope is rejected within 5 days of the </t>
    </r>
    <r>
      <rPr>
        <b/>
        <i/>
        <u/>
        <sz val="12"/>
        <rFont val="Calibri"/>
        <family val="2"/>
        <scheme val="minor"/>
      </rPr>
      <t>State General</t>
    </r>
    <r>
      <rPr>
        <sz val="12"/>
        <rFont val="Calibri"/>
        <family val="2"/>
        <scheme val="minor"/>
      </rPr>
      <t xml:space="preserve"> elections, the envelopes must remain sealed &amp; the administrator must attempt to contact the voter by telephone or e-mail to notify them of the rejection. Attempts to contact must be documented.</t>
    </r>
    <r>
      <rPr>
        <i/>
        <sz val="12"/>
        <rFont val="Calibri"/>
        <family val="2"/>
        <scheme val="minor"/>
      </rPr>
      <t xml:space="preserve"> M.S. 203B.121, subd. 2(c)(3); 204B.45, subd. 2; 204B.46</t>
    </r>
  </si>
  <si>
    <r>
      <rPr>
        <b/>
        <sz val="12"/>
        <rFont val="Calibri"/>
        <family val="2"/>
        <scheme val="minor"/>
      </rPr>
      <t>Hospital District:</t>
    </r>
    <r>
      <rPr>
        <sz val="12"/>
        <rFont val="Calibri"/>
        <family val="2"/>
        <scheme val="minor"/>
      </rPr>
      <t xml:space="preserve"> If an Absentee Ballot or Mail Ballot returned ballot envelope is rejected within 5 days of the </t>
    </r>
    <r>
      <rPr>
        <b/>
        <i/>
        <u/>
        <sz val="12"/>
        <rFont val="Calibri"/>
        <family val="2"/>
        <scheme val="minor"/>
      </rPr>
      <t>State General</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</si>
  <si>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School District with a Primary: </t>
    </r>
    <r>
      <rPr>
        <sz val="12"/>
        <rFont val="Calibri"/>
        <family val="2"/>
        <scheme val="minor"/>
      </rPr>
      <t xml:space="preserve">If an Absentee Ballot or Mail Ballot returned ballot envelope is rejected within 5 days of the </t>
    </r>
    <r>
      <rPr>
        <b/>
        <i/>
        <u/>
        <sz val="12"/>
        <rFont val="Calibri"/>
        <family val="2"/>
        <scheme val="minor"/>
      </rPr>
      <t>State General</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</si>
  <si>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School District without a Primary:</t>
    </r>
    <r>
      <rPr>
        <sz val="12"/>
        <rFont val="Calibri"/>
        <family val="2"/>
        <scheme val="minor"/>
      </rPr>
      <t xml:space="preserve"> If an Absentee Ballot or Mail Ballot returned ballot envelope is rejected within 5 days of the </t>
    </r>
    <r>
      <rPr>
        <b/>
        <i/>
        <u/>
        <sz val="12"/>
        <rFont val="Calibri"/>
        <family val="2"/>
        <scheme val="minor"/>
      </rPr>
      <t>State General</t>
    </r>
    <r>
      <rPr>
        <sz val="12"/>
        <rFont val="Calibri"/>
        <family val="2"/>
        <scheme val="minor"/>
      </rPr>
      <t xml:space="preserve"> elections, the envelopes must remain sealed &amp; the administrator must attempt to contact the voter by telephone or e-mail to notify them of the rejection. Attempts to contact must be documented. </t>
    </r>
    <r>
      <rPr>
        <i/>
        <sz val="12"/>
        <rFont val="Calibri"/>
        <family val="2"/>
        <scheme val="minor"/>
      </rPr>
      <t>M.S. 203B.121, subd. 2(c)(3); 204B.45, subd. 2; 204B.46</t>
    </r>
  </si>
  <si>
    <r>
      <rPr>
        <b/>
        <sz val="12"/>
        <rFont val="Calibri"/>
        <family val="2"/>
        <scheme val="minor"/>
      </rPr>
      <t xml:space="preserve">OSS: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t>
    </r>
    <r>
      <rPr>
        <i/>
        <sz val="12"/>
        <rFont val="Calibri"/>
        <family val="2"/>
        <scheme val="minor"/>
      </rPr>
      <t xml:space="preserve"> M.S. 203B.085</t>
    </r>
  </si>
  <si>
    <r>
      <rPr>
        <b/>
        <sz val="12"/>
        <rFont val="Calibri"/>
        <family val="2"/>
        <scheme val="minor"/>
      </rPr>
      <t>Political Parties:</t>
    </r>
    <r>
      <rPr>
        <sz val="12"/>
        <rFont val="Calibri"/>
        <family val="2"/>
        <scheme val="minor"/>
      </rPr>
      <t xml:space="preserve"> 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</si>
  <si>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County:</t>
    </r>
    <r>
      <rPr>
        <sz val="12"/>
        <rFont val="Calibri"/>
        <family val="2"/>
        <scheme val="minor"/>
      </rPr>
      <t xml:space="preserve"> 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</si>
  <si>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 xml:space="preserve">SWCD: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</si>
  <si>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 xml:space="preserve">City with a Primary: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</si>
  <si>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 xml:space="preserve">City without a Primary: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</si>
  <si>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 xml:space="preserve">Town with March Elections: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</si>
  <si>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 xml:space="preserve">Town with November Elections: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</si>
  <si>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 xml:space="preserve">Hospital District: </t>
    </r>
    <r>
      <rPr>
        <sz val="12"/>
        <rFont val="Calibri"/>
        <family val="2"/>
        <scheme val="minor"/>
      </rPr>
      <t xml:space="preserve">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</si>
  <si>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 xml:space="preserve">School District with a Primary: </t>
    </r>
    <r>
      <rPr>
        <sz val="12"/>
        <rFont val="Calibri"/>
        <family val="2"/>
        <scheme val="minor"/>
      </rPr>
      <t xml:space="preserve">County or municipal clerk's office must be open to accept Absentee Ballot applications &amp; for casting of Absentee Ballots at least 10:00 a.m. to 3:00 p.m. - Saturday before </t>
    </r>
    <r>
      <rPr>
        <b/>
        <i/>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</si>
  <si>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School District without a Primary:</t>
    </r>
    <r>
      <rPr>
        <sz val="12"/>
        <rFont val="Calibri"/>
        <family val="2"/>
        <scheme val="minor"/>
      </rPr>
      <t xml:space="preserve"> County or municipal clerk's office must be open to accept Absentee Ballot applications &amp; for casting of Absentee Ballots at least 10:00 a.m. to 3:00 p.m. - Saturday before </t>
    </r>
    <r>
      <rPr>
        <b/>
        <i/>
        <u/>
        <sz val="12"/>
        <rFont val="Calibri"/>
        <family val="2"/>
        <scheme val="minor"/>
      </rPr>
      <t>State General</t>
    </r>
    <r>
      <rPr>
        <sz val="12"/>
        <rFont val="Calibri"/>
        <family val="2"/>
        <scheme val="minor"/>
      </rPr>
      <t xml:space="preserve"> elections. </t>
    </r>
    <r>
      <rPr>
        <i/>
        <sz val="12"/>
        <rFont val="Calibri"/>
        <family val="2"/>
        <scheme val="minor"/>
      </rPr>
      <t>M.S. 203B.085</t>
    </r>
  </si>
  <si>
    <r>
      <rPr>
        <b/>
        <sz val="12"/>
        <rFont val="Calibri"/>
        <family val="2"/>
        <scheme val="minor"/>
      </rPr>
      <t>OSS:</t>
    </r>
    <r>
      <rPr>
        <sz val="12"/>
        <rFont val="Calibri"/>
        <family val="2"/>
        <scheme val="minor"/>
      </rPr>
      <t xml:space="preserve"> 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</si>
  <si>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Political Parties:</t>
    </r>
    <r>
      <rPr>
        <sz val="12"/>
        <rFont val="Calibri"/>
        <family val="2"/>
        <scheme val="minor"/>
      </rPr>
      <t xml:space="preserve"> 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</si>
  <si>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County:</t>
    </r>
    <r>
      <rPr>
        <sz val="12"/>
        <rFont val="Calibri"/>
        <family val="2"/>
        <scheme val="minor"/>
      </rPr>
      <t xml:space="preserve"> 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</si>
  <si>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SWCD: </t>
    </r>
    <r>
      <rPr>
        <sz val="12"/>
        <rFont val="Calibri"/>
        <family val="2"/>
        <scheme val="minor"/>
      </rPr>
      <t xml:space="preserve">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</si>
  <si>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City with a Primary: </t>
    </r>
    <r>
      <rPr>
        <sz val="12"/>
        <rFont val="Calibri"/>
        <family val="2"/>
        <scheme val="minor"/>
      </rPr>
      <t xml:space="preserve">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t>
    </r>
    <r>
      <rPr>
        <i/>
        <sz val="12"/>
        <rFont val="Calibri"/>
        <family val="2"/>
        <scheme val="minor"/>
      </rPr>
      <t xml:space="preserve"> M.S. 203B.04, subds. 1 &amp; 2; 203B.11, subds. 3 &amp; 4; 204B.45, subd. 2; 204B.46</t>
    </r>
  </si>
  <si>
    <r>
      <rPr>
        <b/>
        <sz val="12"/>
        <rFont val="Calibri"/>
        <family val="2"/>
        <scheme val="minor"/>
      </rPr>
      <t>City without a Primary:</t>
    </r>
    <r>
      <rPr>
        <sz val="12"/>
        <rFont val="Calibri"/>
        <family val="2"/>
        <scheme val="minor"/>
      </rPr>
      <t xml:space="preserve"> 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t>
    </r>
    <r>
      <rPr>
        <i/>
        <sz val="12"/>
        <rFont val="Calibri"/>
        <family val="2"/>
        <scheme val="minor"/>
      </rPr>
      <t xml:space="preserve"> M.S. 203B.04, subds. 1 &amp; 2; 203B.11, subds. 3 &amp; 4; 204B.45, subd. 2; 204B.46</t>
    </r>
  </si>
  <si>
    <r>
      <rPr>
        <b/>
        <sz val="12"/>
        <rFont val="Calibri"/>
        <family val="2"/>
        <scheme val="minor"/>
      </rPr>
      <t xml:space="preserve">Town with March Elections: </t>
    </r>
    <r>
      <rPr>
        <sz val="12"/>
        <rFont val="Calibri"/>
        <family val="2"/>
        <scheme val="minor"/>
      </rPr>
      <t xml:space="preserve">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</si>
  <si>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Town with November Elections:</t>
    </r>
    <r>
      <rPr>
        <sz val="12"/>
        <rFont val="Calibri"/>
        <family val="2"/>
        <scheme val="minor"/>
      </rPr>
      <t xml:space="preserve"> 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</si>
  <si>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Hospital District: </t>
    </r>
    <r>
      <rPr>
        <sz val="12"/>
        <rFont val="Calibri"/>
        <family val="2"/>
        <scheme val="minor"/>
      </rPr>
      <t xml:space="preserve">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</si>
  <si>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School District with a Primary:</t>
    </r>
    <r>
      <rPr>
        <sz val="12"/>
        <rFont val="Calibri"/>
        <family val="2"/>
        <scheme val="minor"/>
      </rPr>
      <t xml:space="preserve"> 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</si>
  <si>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School District without a Primary: </t>
    </r>
    <r>
      <rPr>
        <sz val="12"/>
        <rFont val="Calibri"/>
        <family val="2"/>
        <scheme val="minor"/>
      </rPr>
      <t xml:space="preserve">Last day to apply for </t>
    </r>
    <r>
      <rPr>
        <b/>
        <i/>
        <u/>
        <sz val="12"/>
        <rFont val="Calibri"/>
        <family val="2"/>
        <scheme val="minor"/>
      </rPr>
      <t>State General</t>
    </r>
    <r>
      <rPr>
        <sz val="12"/>
        <rFont val="Calibri"/>
        <family val="2"/>
        <scheme val="minor"/>
      </rPr>
      <t xml:space="preserve"> Absentee Ballots. Exceptions for some residents/patients in health care/residential facilities, hospitals &amp; shelters (M.S. 203B.04, subd. 2 &amp; 203B.11, subds. 3 &amp; 4) and Mail Ballot &amp; Mail Election eligible voters not registered at the time ballots were mailed (M.S. 204B.45, subd. 2 &amp; 204B.46) - Absentee Ballot applications may be submitted at any time not less than 1 day before the day of that election. </t>
    </r>
    <r>
      <rPr>
        <i/>
        <sz val="12"/>
        <rFont val="Calibri"/>
        <family val="2"/>
        <scheme val="minor"/>
      </rPr>
      <t>M.S. 203B.04, subds. 1 &amp; 2; 203B.11, subds. 3 &amp; 4; 204B.45, subd. 2; 204B.46</t>
    </r>
  </si>
  <si>
    <r>
      <rPr>
        <b/>
        <sz val="12"/>
        <rFont val="Calibri"/>
        <family val="2"/>
        <scheme val="minor"/>
      </rPr>
      <t xml:space="preserve">OSS: </t>
    </r>
    <r>
      <rPr>
        <b/>
        <i/>
        <u/>
        <sz val="12"/>
        <rFont val="Calibri"/>
        <family val="2"/>
        <scheme val="minor"/>
      </rPr>
      <t>State General</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</si>
  <si>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Political Parties: </t>
    </r>
    <r>
      <rPr>
        <b/>
        <i/>
        <u/>
        <sz val="12"/>
        <rFont val="Calibri"/>
        <family val="2"/>
        <scheme val="minor"/>
      </rPr>
      <t>State General</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</si>
  <si>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County: </t>
    </r>
    <r>
      <rPr>
        <b/>
        <i/>
        <u/>
        <sz val="12"/>
        <rFont val="Calibri"/>
        <family val="2"/>
        <scheme val="minor"/>
      </rPr>
      <t>State General</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</si>
  <si>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SWCD: </t>
    </r>
    <r>
      <rPr>
        <b/>
        <i/>
        <u/>
        <sz val="12"/>
        <rFont val="Calibri"/>
        <family val="2"/>
        <scheme val="minor"/>
      </rPr>
      <t>State General</t>
    </r>
    <r>
      <rPr>
        <sz val="12"/>
        <rFont val="Calibri"/>
        <family val="2"/>
        <scheme val="minor"/>
      </rPr>
      <t xml:space="preserve"> Absentee Ballot voting offices open until 5:00 p.m. for acceptance of Absentee Ballot applications &amp; casting of Absentee Ballots - until 5:00 p.m. on the day immediately preceding election.</t>
    </r>
    <r>
      <rPr>
        <i/>
        <sz val="12"/>
        <rFont val="Calibri"/>
        <family val="2"/>
        <scheme val="minor"/>
      </rPr>
      <t xml:space="preserve"> M.S. 203B.085</t>
    </r>
  </si>
  <si>
    <r>
      <rPr>
        <b/>
        <sz val="12"/>
        <rFont val="Calibri"/>
        <family val="2"/>
        <scheme val="minor"/>
      </rPr>
      <t>City with a Primary:</t>
    </r>
    <r>
      <rPr>
        <sz val="12"/>
        <rFont val="Calibri"/>
        <family val="2"/>
        <scheme val="minor"/>
      </rPr>
      <t xml:space="preserve"> </t>
    </r>
    <r>
      <rPr>
        <b/>
        <i/>
        <u/>
        <sz val="12"/>
        <rFont val="Calibri"/>
        <family val="2"/>
        <scheme val="minor"/>
      </rPr>
      <t xml:space="preserve">State General </t>
    </r>
    <r>
      <rPr>
        <sz val="12"/>
        <rFont val="Calibri"/>
        <family val="2"/>
        <scheme val="minor"/>
      </rPr>
      <t xml:space="preserve">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</si>
  <si>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City without a Primary: </t>
    </r>
    <r>
      <rPr>
        <b/>
        <i/>
        <u/>
        <sz val="12"/>
        <rFont val="Calibri"/>
        <family val="2"/>
        <scheme val="minor"/>
      </rPr>
      <t xml:space="preserve">State General </t>
    </r>
    <r>
      <rPr>
        <sz val="12"/>
        <rFont val="Calibri"/>
        <family val="2"/>
        <scheme val="minor"/>
      </rPr>
      <t>Absentee Ballot voting offices open until 5:00 p.m. for acceptance of Absentee Ballot applications &amp; casting of Absentee Ballots - until 5:00 p.m. on the day immediately preceding election.</t>
    </r>
    <r>
      <rPr>
        <i/>
        <sz val="12"/>
        <rFont val="Calibri"/>
        <family val="2"/>
        <scheme val="minor"/>
      </rPr>
      <t xml:space="preserve"> M.S. 203B.085</t>
    </r>
  </si>
  <si>
    <r>
      <rPr>
        <b/>
        <sz val="12"/>
        <rFont val="Calibri"/>
        <family val="2"/>
        <scheme val="minor"/>
      </rPr>
      <t xml:space="preserve">Town with March Elections: </t>
    </r>
    <r>
      <rPr>
        <b/>
        <i/>
        <u/>
        <sz val="12"/>
        <rFont val="Calibri"/>
        <family val="2"/>
        <scheme val="minor"/>
      </rPr>
      <t>State General</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</si>
  <si>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Town with November Elections: </t>
    </r>
    <r>
      <rPr>
        <b/>
        <i/>
        <u/>
        <sz val="12"/>
        <rFont val="Calibri"/>
        <family val="2"/>
        <scheme val="minor"/>
      </rPr>
      <t>State General</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</si>
  <si>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Hospital District:</t>
    </r>
    <r>
      <rPr>
        <sz val="12"/>
        <rFont val="Calibri"/>
        <family val="2"/>
        <scheme val="minor"/>
      </rPr>
      <t xml:space="preserve"> </t>
    </r>
    <r>
      <rPr>
        <b/>
        <i/>
        <u/>
        <sz val="12"/>
        <rFont val="Calibri"/>
        <family val="2"/>
        <scheme val="minor"/>
      </rPr>
      <t>State General</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</si>
  <si>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School District with a Primary:</t>
    </r>
    <r>
      <rPr>
        <sz val="12"/>
        <rFont val="Calibri"/>
        <family val="2"/>
        <scheme val="minor"/>
      </rPr>
      <t xml:space="preserve"> </t>
    </r>
    <r>
      <rPr>
        <b/>
        <i/>
        <u/>
        <sz val="12"/>
        <rFont val="Calibri"/>
        <family val="2"/>
        <scheme val="minor"/>
      </rPr>
      <t>State General</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</si>
  <si>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School District without a Primary: </t>
    </r>
    <r>
      <rPr>
        <b/>
        <i/>
        <u/>
        <sz val="12"/>
        <rFont val="Calibri"/>
        <family val="2"/>
        <scheme val="minor"/>
      </rPr>
      <t>State General</t>
    </r>
    <r>
      <rPr>
        <sz val="12"/>
        <rFont val="Calibri"/>
        <family val="2"/>
        <scheme val="minor"/>
      </rPr>
      <t xml:space="preserve"> Absentee Ballot voting offices open until 5:00 p.m. for acceptance of Absentee Ballot applications &amp; casting of Absentee Ballots - until 5:00 p.m. on the day immediately preceding election. </t>
    </r>
    <r>
      <rPr>
        <i/>
        <sz val="12"/>
        <rFont val="Calibri"/>
        <family val="2"/>
        <scheme val="minor"/>
      </rPr>
      <t>M.S. 203B.085</t>
    </r>
  </si>
  <si>
    <r>
      <rPr>
        <b/>
        <sz val="12"/>
        <rFont val="Calibri"/>
        <family val="2"/>
        <scheme val="minor"/>
      </rPr>
      <t xml:space="preserve">OSS: </t>
    </r>
    <r>
      <rPr>
        <sz val="12"/>
        <rFont val="Calibri"/>
        <family val="2"/>
        <scheme val="minor"/>
      </rPr>
      <t xml:space="preserve">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t>
    </r>
    <r>
      <rPr>
        <i/>
        <sz val="12"/>
        <rFont val="Calibri"/>
        <family val="2"/>
        <scheme val="minor"/>
      </rPr>
      <t xml:space="preserve"> M.S. 203B.121, subd. 5</t>
    </r>
  </si>
  <si>
    <r>
      <rPr>
        <b/>
        <sz val="12"/>
        <rFont val="Calibri"/>
        <family val="2"/>
        <scheme val="minor"/>
      </rPr>
      <t xml:space="preserve">County: </t>
    </r>
    <r>
      <rPr>
        <sz val="12"/>
        <rFont val="Calibri"/>
        <family val="2"/>
        <scheme val="minor"/>
      </rPr>
      <t xml:space="preserve">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</si>
  <si>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SWCD: </t>
    </r>
    <r>
      <rPr>
        <sz val="12"/>
        <rFont val="Calibri"/>
        <family val="2"/>
        <scheme val="minor"/>
      </rPr>
      <t xml:space="preserve">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</si>
  <si>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City with a Primary:</t>
    </r>
    <r>
      <rPr>
        <sz val="12"/>
        <rFont val="Calibri"/>
        <family val="2"/>
        <scheme val="minor"/>
      </rPr>
      <t xml:space="preserve"> 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</si>
  <si>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City without a Primary: </t>
    </r>
    <r>
      <rPr>
        <sz val="12"/>
        <rFont val="Calibri"/>
        <family val="2"/>
        <scheme val="minor"/>
      </rPr>
      <t xml:space="preserve">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</si>
  <si>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Town with March Elections: </t>
    </r>
    <r>
      <rPr>
        <sz val="12"/>
        <rFont val="Calibri"/>
        <family val="2"/>
        <scheme val="minor"/>
      </rPr>
      <t xml:space="preserve">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</si>
  <si>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Town with November Elections: </t>
    </r>
    <r>
      <rPr>
        <sz val="12"/>
        <rFont val="Calibri"/>
        <family val="2"/>
        <scheme val="minor"/>
      </rPr>
      <t xml:space="preserve">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</si>
  <si>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Hospital District:</t>
    </r>
    <r>
      <rPr>
        <sz val="12"/>
        <rFont val="Calibri"/>
        <family val="2"/>
        <scheme val="minor"/>
      </rPr>
      <t xml:space="preserve"> 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t>
    </r>
    <r>
      <rPr>
        <i/>
        <sz val="12"/>
        <rFont val="Calibri"/>
        <family val="2"/>
        <scheme val="minor"/>
      </rPr>
      <t xml:space="preserve"> M.S. 203B.121, subd. 5</t>
    </r>
  </si>
  <si>
    <r>
      <rPr>
        <b/>
        <sz val="12"/>
        <rFont val="Calibri"/>
        <family val="2"/>
        <scheme val="minor"/>
      </rPr>
      <t xml:space="preserve">School District with a Primary: </t>
    </r>
    <r>
      <rPr>
        <sz val="12"/>
        <rFont val="Calibri"/>
        <family val="2"/>
        <scheme val="minor"/>
      </rPr>
      <t xml:space="preserve">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 </t>
    </r>
    <r>
      <rPr>
        <i/>
        <sz val="12"/>
        <rFont val="Calibri"/>
        <family val="2"/>
        <scheme val="minor"/>
      </rPr>
      <t>M.S. 203B.121, subd. 5</t>
    </r>
  </si>
  <si>
    <r>
      <rPr>
        <b/>
        <sz val="12"/>
        <rFont val="Calibri"/>
        <family val="2"/>
        <scheme val="minor"/>
      </rPr>
      <t xml:space="preserve">School District without a Primary: </t>
    </r>
    <r>
      <rPr>
        <sz val="12"/>
        <rFont val="Calibri"/>
        <family val="2"/>
        <scheme val="minor"/>
      </rPr>
      <t xml:space="preserve">After polls close on </t>
    </r>
    <r>
      <rPr>
        <b/>
        <i/>
        <u/>
        <sz val="12"/>
        <rFont val="Calibri"/>
        <family val="2"/>
        <scheme val="minor"/>
      </rPr>
      <t>State General</t>
    </r>
    <r>
      <rPr>
        <sz val="12"/>
        <rFont val="Calibri"/>
        <family val="2"/>
        <scheme val="minor"/>
      </rPr>
      <t xml:space="preserve"> Election Day, at least 2 members of the ballot boards must "count" (may "run" tapes/reports) the Absentee Ballot &amp; Mail Ballot ballots providing for vote totals for each candidate &amp; question for each precinct. The Absentee Ballot count for a precinct must be recorded on its own summary statement. May have up to 24 hours to complete Absentee Ballot &amp; Mail Ballot processing &amp; counting tasks as per M.S. 203B.121, subd. 5(c). In state elections, Absentee Ballot &amp; poll place totals for each precinct shall be combined before reported. In other elections, choice to report together or separately is available.</t>
    </r>
    <r>
      <rPr>
        <i/>
        <sz val="12"/>
        <rFont val="Calibri"/>
        <family val="2"/>
        <scheme val="minor"/>
      </rPr>
      <t xml:space="preserve"> M.S. 203B.121, subd. 5</t>
    </r>
  </si>
  <si>
    <r>
      <rPr>
        <b/>
        <sz val="12"/>
        <rFont val="Calibri"/>
        <family val="2"/>
        <scheme val="minor"/>
      </rPr>
      <t>OSS:</t>
    </r>
    <r>
      <rPr>
        <sz val="12"/>
        <rFont val="Calibri"/>
        <family val="2"/>
        <scheme val="minor"/>
      </rPr>
      <t xml:space="preserve"> 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</si>
  <si>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Political Parties:</t>
    </r>
    <r>
      <rPr>
        <sz val="12"/>
        <rFont val="Calibri"/>
        <family val="2"/>
        <scheme val="minor"/>
      </rPr>
      <t xml:space="preserve"> 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t>
    </r>
    <r>
      <rPr>
        <i/>
        <sz val="12"/>
        <rFont val="Calibri"/>
        <family val="2"/>
        <scheme val="minor"/>
      </rPr>
      <t xml:space="preserve"> M.S. 201.171</t>
    </r>
  </si>
  <si>
    <r>
      <rPr>
        <b/>
        <sz val="12"/>
        <rFont val="Calibri"/>
        <family val="2"/>
        <scheme val="minor"/>
      </rPr>
      <t xml:space="preserve">County: </t>
    </r>
    <r>
      <rPr>
        <sz val="12"/>
        <rFont val="Calibri"/>
        <family val="2"/>
        <scheme val="minor"/>
      </rPr>
      <t xml:space="preserve">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</si>
  <si>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SWCD:</t>
    </r>
    <r>
      <rPr>
        <sz val="12"/>
        <rFont val="Calibri"/>
        <family val="2"/>
        <scheme val="minor"/>
      </rPr>
      <t xml:space="preserve"> 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</si>
  <si>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City with a Primary:</t>
    </r>
    <r>
      <rPr>
        <sz val="12"/>
        <rFont val="Calibri"/>
        <family val="2"/>
        <scheme val="minor"/>
      </rPr>
      <t xml:space="preserve"> 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</si>
  <si>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City without a Primary: </t>
    </r>
    <r>
      <rPr>
        <sz val="12"/>
        <rFont val="Calibri"/>
        <family val="2"/>
        <scheme val="minor"/>
      </rPr>
      <t xml:space="preserve">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</si>
  <si>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Town with March Elections: </t>
    </r>
    <r>
      <rPr>
        <sz val="12"/>
        <rFont val="Calibri"/>
        <family val="2"/>
        <scheme val="minor"/>
      </rPr>
      <t xml:space="preserve">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t>
    </r>
    <r>
      <rPr>
        <i/>
        <sz val="12"/>
        <rFont val="Calibri"/>
        <family val="2"/>
        <scheme val="minor"/>
      </rPr>
      <t xml:space="preserve"> M.S. 201.171</t>
    </r>
  </si>
  <si>
    <r>
      <rPr>
        <b/>
        <sz val="12"/>
        <rFont val="Calibri"/>
        <family val="2"/>
        <scheme val="minor"/>
      </rPr>
      <t xml:space="preserve">Town with November Elections: </t>
    </r>
    <r>
      <rPr>
        <sz val="12"/>
        <rFont val="Calibri"/>
        <family val="2"/>
        <scheme val="minor"/>
      </rPr>
      <t xml:space="preserve">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</si>
  <si>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OSS: </t>
    </r>
    <r>
      <rPr>
        <sz val="12"/>
        <rFont val="Calibri"/>
        <family val="2"/>
        <scheme val="minor"/>
      </rPr>
      <t xml:space="preserve">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 </t>
    </r>
    <r>
      <rPr>
        <i/>
        <sz val="12"/>
        <rFont val="Calibri"/>
        <family val="2"/>
        <scheme val="minor"/>
      </rPr>
      <t>M.S. 201.171</t>
    </r>
  </si>
  <si>
    <r>
      <rPr>
        <b/>
        <sz val="12"/>
        <rFont val="Calibri"/>
        <family val="2"/>
        <scheme val="minor"/>
      </rPr>
      <t xml:space="preserve">OSS: </t>
    </r>
    <r>
      <rPr>
        <sz val="12"/>
        <rFont val="Calibri"/>
        <family val="2"/>
        <scheme val="minor"/>
      </rPr>
      <t xml:space="preserve">Counties post voter history from </t>
    </r>
    <r>
      <rPr>
        <b/>
        <i/>
        <u/>
        <sz val="12"/>
        <rFont val="Calibri"/>
        <family val="2"/>
        <scheme val="minor"/>
      </rPr>
      <t>State General</t>
    </r>
    <r>
      <rPr>
        <sz val="12"/>
        <rFont val="Calibri"/>
        <family val="2"/>
        <scheme val="minor"/>
      </rPr>
      <t xml:space="preserve"> elections. Give history to late Absentee Ballot &amp; Mail Ballot (clerks notify auditor of received late Absentee Ballots &amp; Mail Ballots). Roster history must be done - within 6 weeks after the election.</t>
    </r>
    <r>
      <rPr>
        <i/>
        <sz val="12"/>
        <rFont val="Calibri"/>
        <family val="2"/>
        <scheme val="minor"/>
      </rPr>
      <t xml:space="preserve"> M.S. 201.171</t>
    </r>
  </si>
  <si>
    <r>
      <rPr>
        <b/>
        <sz val="12"/>
        <rFont val="Calibri"/>
        <family val="2"/>
        <scheme val="minor"/>
      </rPr>
      <t xml:space="preserve">OSS: </t>
    </r>
    <r>
      <rPr>
        <sz val="12"/>
        <rFont val="Calibri"/>
        <family val="2"/>
        <scheme val="minor"/>
      </rPr>
      <t xml:space="preserve">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</si>
  <si>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 xml:space="preserve">Political Parties: </t>
    </r>
    <r>
      <rPr>
        <sz val="12"/>
        <rFont val="Calibri"/>
        <family val="2"/>
        <scheme val="minor"/>
      </rPr>
      <t xml:space="preserve">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</si>
  <si>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County:</t>
    </r>
    <r>
      <rPr>
        <sz val="12"/>
        <rFont val="Calibri"/>
        <family val="2"/>
        <scheme val="minor"/>
      </rPr>
      <t xml:space="preserve"> 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</si>
  <si>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SWCD:</t>
    </r>
    <r>
      <rPr>
        <sz val="12"/>
        <rFont val="Calibri"/>
        <family val="2"/>
        <scheme val="minor"/>
      </rPr>
      <t xml:space="preserve"> 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</si>
  <si>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 xml:space="preserve">City with a Primary: </t>
    </r>
    <r>
      <rPr>
        <sz val="12"/>
        <rFont val="Calibri"/>
        <family val="2"/>
        <scheme val="minor"/>
      </rPr>
      <t xml:space="preserve">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</si>
  <si>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 xml:space="preserve">City without a Primary: </t>
    </r>
    <r>
      <rPr>
        <sz val="12"/>
        <rFont val="Calibri"/>
        <family val="2"/>
        <scheme val="minor"/>
      </rPr>
      <t xml:space="preserve">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</si>
  <si>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Town with March Elections:</t>
    </r>
    <r>
      <rPr>
        <sz val="12"/>
        <rFont val="Calibri"/>
        <family val="2"/>
        <scheme val="minor"/>
      </rPr>
      <t xml:space="preserve"> 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</si>
  <si>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Town with November Elections:</t>
    </r>
    <r>
      <rPr>
        <sz val="12"/>
        <rFont val="Calibri"/>
        <family val="2"/>
        <scheme val="minor"/>
      </rPr>
      <t xml:space="preserve"> 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</si>
  <si>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Hospital District:</t>
    </r>
    <r>
      <rPr>
        <sz val="12"/>
        <rFont val="Calibri"/>
        <family val="2"/>
        <scheme val="minor"/>
      </rPr>
      <t xml:space="preserve"> 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</si>
  <si>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 xml:space="preserve">School District with a Primary: </t>
    </r>
    <r>
      <rPr>
        <sz val="12"/>
        <rFont val="Calibri"/>
        <family val="2"/>
        <scheme val="minor"/>
      </rPr>
      <t xml:space="preserve">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</si>
  <si>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School District without a Primary:</t>
    </r>
    <r>
      <rPr>
        <sz val="12"/>
        <rFont val="Calibri"/>
        <family val="2"/>
        <scheme val="minor"/>
      </rPr>
      <t xml:space="preserve"> Last day for counties to enter </t>
    </r>
    <r>
      <rPr>
        <b/>
        <i/>
        <u/>
        <sz val="12"/>
        <rFont val="Calibri"/>
        <family val="2"/>
        <scheme val="minor"/>
      </rPr>
      <t>State General</t>
    </r>
    <r>
      <rPr>
        <sz val="12"/>
        <rFont val="Calibri"/>
        <family val="2"/>
        <scheme val="minor"/>
      </rPr>
      <t xml:space="preserve"> roster voting history (including "received too late" Absentee Ballot &amp; Mail Ballot ballots) &amp; EDRs into SVRS. EDR data entry can be extended if county notifies OSS before deadline. Upon receipt of extension request, the OSS must extend deadline by an additional 28 days. OSS must post data about county's compliance and deadline dates on OSS website for state general election cycle - within 42 days of election. </t>
    </r>
    <r>
      <rPr>
        <i/>
        <sz val="12"/>
        <rFont val="Calibri"/>
        <family val="2"/>
        <scheme val="minor"/>
      </rPr>
      <t>M.S. 201.121, subd. 1(a); 201.171</t>
    </r>
  </si>
  <si>
    <r>
      <rPr>
        <b/>
        <sz val="12"/>
        <rFont val="Calibri"/>
        <family val="2"/>
        <scheme val="minor"/>
      </rPr>
      <t xml:space="preserve">OSS: </t>
    </r>
    <r>
      <rPr>
        <sz val="12"/>
        <rFont val="Calibri"/>
        <family val="2"/>
        <scheme val="minor"/>
      </rPr>
      <t xml:space="preserve">Time period to send notice of Absentee Ballot rejection if the voter did not otherwise vote in the </t>
    </r>
    <r>
      <rPr>
        <b/>
        <i/>
        <u/>
        <sz val="12"/>
        <rFont val="Calibri"/>
        <family val="2"/>
        <scheme val="minor"/>
      </rPr>
      <t>State General</t>
    </r>
    <r>
      <rPr>
        <sz val="12"/>
        <rFont val="Calibri"/>
        <family val="2"/>
        <scheme val="minor"/>
      </rPr>
      <t xml:space="preserve"> elections - 6-10 weeks after election. </t>
    </r>
    <r>
      <rPr>
        <i/>
        <sz val="12"/>
        <rFont val="Calibri"/>
        <family val="2"/>
        <scheme val="minor"/>
      </rPr>
      <t>M.S. 203B.121, subd. 2(d)</t>
    </r>
  </si>
  <si>
    <r>
      <rPr>
        <b/>
        <sz val="12"/>
        <rFont val="Calibri"/>
        <family val="2"/>
        <scheme val="minor"/>
      </rPr>
      <t>Political Parties:</t>
    </r>
    <r>
      <rPr>
        <sz val="12"/>
        <rFont val="Calibri"/>
        <family val="2"/>
        <scheme val="minor"/>
      </rPr>
      <t xml:space="preserve"> Time period to send notice of Absentee Ballot rejection if the voter did not otherwise vote in the </t>
    </r>
    <r>
      <rPr>
        <b/>
        <i/>
        <u/>
        <sz val="12"/>
        <rFont val="Calibri"/>
        <family val="2"/>
        <scheme val="minor"/>
      </rPr>
      <t>State General</t>
    </r>
    <r>
      <rPr>
        <sz val="12"/>
        <rFont val="Calibri"/>
        <family val="2"/>
        <scheme val="minor"/>
      </rPr>
      <t xml:space="preserve"> elections - 6-10 weeks after election. </t>
    </r>
    <r>
      <rPr>
        <i/>
        <sz val="12"/>
        <rFont val="Calibri"/>
        <family val="2"/>
        <scheme val="minor"/>
      </rPr>
      <t>M.S. 203B.121, subd. 2(d)</t>
    </r>
  </si>
  <si>
    <r>
      <rPr>
        <b/>
        <sz val="12"/>
        <rFont val="Calibri"/>
        <family val="2"/>
        <scheme val="minor"/>
      </rPr>
      <t xml:space="preserve">County: </t>
    </r>
    <r>
      <rPr>
        <sz val="12"/>
        <rFont val="Calibri"/>
        <family val="2"/>
        <scheme val="minor"/>
      </rPr>
      <t xml:space="preserve">Time period to send notice of Absentee Ballot rejection if the voter did not otherwise vote in the </t>
    </r>
    <r>
      <rPr>
        <b/>
        <i/>
        <u/>
        <sz val="12"/>
        <rFont val="Calibri"/>
        <family val="2"/>
        <scheme val="minor"/>
      </rPr>
      <t>State General</t>
    </r>
    <r>
      <rPr>
        <sz val="12"/>
        <rFont val="Calibri"/>
        <family val="2"/>
        <scheme val="minor"/>
      </rPr>
      <t xml:space="preserve"> elections - 6-10 weeks after election. </t>
    </r>
    <r>
      <rPr>
        <i/>
        <sz val="12"/>
        <rFont val="Calibri"/>
        <family val="2"/>
        <scheme val="minor"/>
      </rPr>
      <t>M.S. 203B.121, subd. 2(d)</t>
    </r>
  </si>
  <si>
    <r>
      <rPr>
        <b/>
        <sz val="12"/>
        <rFont val="Calibri"/>
        <family val="2"/>
        <scheme val="minor"/>
      </rPr>
      <t xml:space="preserve">City with a Primary: </t>
    </r>
    <r>
      <rPr>
        <sz val="12"/>
        <rFont val="Calibri"/>
        <family val="2"/>
        <scheme val="minor"/>
      </rPr>
      <t xml:space="preserve">Time period to send notice of Absentee Ballot rejection if the voter did not otherwise vote in the </t>
    </r>
    <r>
      <rPr>
        <b/>
        <i/>
        <u/>
        <sz val="12"/>
        <rFont val="Calibri"/>
        <family val="2"/>
        <scheme val="minor"/>
      </rPr>
      <t>State General</t>
    </r>
    <r>
      <rPr>
        <sz val="12"/>
        <rFont val="Calibri"/>
        <family val="2"/>
        <scheme val="minor"/>
      </rPr>
      <t xml:space="preserve"> elections - 6-10 weeks after election. </t>
    </r>
    <r>
      <rPr>
        <i/>
        <sz val="12"/>
        <rFont val="Calibri"/>
        <family val="2"/>
        <scheme val="minor"/>
      </rPr>
      <t>M.S. 203B.121, subd. 2(d)</t>
    </r>
  </si>
  <si>
    <r>
      <rPr>
        <b/>
        <sz val="12"/>
        <rFont val="Calibri"/>
        <family val="2"/>
        <scheme val="minor"/>
      </rPr>
      <t xml:space="preserve">City without a Primary: </t>
    </r>
    <r>
      <rPr>
        <sz val="12"/>
        <rFont val="Calibri"/>
        <family val="2"/>
        <scheme val="minor"/>
      </rPr>
      <t xml:space="preserve">Time period to send notice of Absentee Ballot rejection if the voter did not otherwise vote in the </t>
    </r>
    <r>
      <rPr>
        <b/>
        <i/>
        <u/>
        <sz val="12"/>
        <rFont val="Calibri"/>
        <family val="2"/>
        <scheme val="minor"/>
      </rPr>
      <t>State General</t>
    </r>
    <r>
      <rPr>
        <sz val="12"/>
        <rFont val="Calibri"/>
        <family val="2"/>
        <scheme val="minor"/>
      </rPr>
      <t xml:space="preserve"> elections - 6-10 weeks after election. </t>
    </r>
    <r>
      <rPr>
        <i/>
        <sz val="12"/>
        <rFont val="Calibri"/>
        <family val="2"/>
        <scheme val="minor"/>
      </rPr>
      <t>M.S. 203B.121, subd. 2(d)</t>
    </r>
  </si>
  <si>
    <r>
      <t xml:space="preserve">OSS: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</si>
  <si>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Political Parties: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</si>
  <si>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County: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</si>
  <si>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SWCD: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</si>
  <si>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City with a Primary: </t>
    </r>
    <r>
      <rPr>
        <sz val="12"/>
        <rFont val="Calibri"/>
        <family val="2"/>
        <scheme val="minor"/>
      </rPr>
      <t xml:space="preserve">Time period for 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</si>
  <si>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City without a Primary: </t>
    </r>
    <r>
      <rPr>
        <sz val="12"/>
        <rFont val="Calibri"/>
        <family val="2"/>
        <scheme val="minor"/>
      </rPr>
      <t xml:space="preserve">Time period for 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</si>
  <si>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Town with March Elections: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</si>
  <si>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Town with November Elections: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</si>
  <si>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Hospital District: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</si>
  <si>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School District with a Primary: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</si>
  <si>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School District without a Primary: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State General Date</t>
    </r>
    <r>
      <rPr>
        <sz val="12"/>
        <rFont val="Calibri"/>
        <family val="2"/>
        <scheme val="minor"/>
      </rPr>
      <t xml:space="preserve"> general or special </t>
    </r>
    <r>
      <rPr>
        <i/>
        <sz val="12"/>
        <rFont val="Calibri"/>
        <family val="2"/>
        <scheme val="minor"/>
      </rPr>
      <t>election</t>
    </r>
    <r>
      <rPr>
        <sz val="12"/>
        <rFont val="Calibri"/>
        <family val="2"/>
        <scheme val="minor"/>
      </rPr>
      <t xml:space="preserve"> items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election. </t>
    </r>
    <r>
      <rPr>
        <i/>
        <sz val="12"/>
        <rFont val="Calibri"/>
        <family val="2"/>
        <scheme val="minor"/>
      </rPr>
      <t>M.S. 204C.33, subd. 1; 205.185, subd. 3; 205A.10, subd. 3</t>
    </r>
  </si>
  <si>
    <r>
      <t xml:space="preserve">Jurisdiction with February Uniform Election Day Special Election: </t>
    </r>
    <r>
      <rPr>
        <sz val="12"/>
        <rFont val="Calibri"/>
        <family val="2"/>
        <scheme val="minor"/>
      </rPr>
      <t>Time period for</t>
    </r>
    <r>
      <rPr>
        <b/>
        <sz val="12"/>
        <rFont val="Calibri"/>
        <family val="2"/>
        <scheme val="minor"/>
      </rPr>
      <t xml:space="preserve"> </t>
    </r>
    <r>
      <rPr>
        <sz val="12"/>
        <rFont val="Calibri"/>
        <family val="2"/>
        <scheme val="minor"/>
      </rPr>
      <t xml:space="preserve">county, municipal or school district </t>
    </r>
    <r>
      <rPr>
        <b/>
        <i/>
        <u/>
        <sz val="12"/>
        <rFont val="Calibri"/>
        <family val="2"/>
        <scheme val="minor"/>
      </rPr>
      <t>February Uniform Election Date</t>
    </r>
    <r>
      <rPr>
        <sz val="12"/>
        <rFont val="Calibri"/>
        <family val="2"/>
        <scheme val="minor"/>
      </rPr>
      <t xml:space="preserve"> </t>
    </r>
    <r>
      <rPr>
        <i/>
        <sz val="12"/>
        <rFont val="Calibri"/>
        <family val="2"/>
        <scheme val="minor"/>
      </rPr>
      <t>special</t>
    </r>
    <r>
      <rPr>
        <sz val="12"/>
        <rFont val="Calibri"/>
        <family val="2"/>
        <scheme val="minor"/>
      </rPr>
      <t xml:space="preserve"> election (</t>
    </r>
    <r>
      <rPr>
        <i/>
        <sz val="12"/>
        <rFont val="Calibri"/>
        <family val="2"/>
        <scheme val="minor"/>
      </rPr>
      <t>not</t>
    </r>
    <r>
      <rPr>
        <sz val="12"/>
        <rFont val="Calibri"/>
        <family val="2"/>
        <scheme val="minor"/>
      </rPr>
      <t xml:space="preserve"> special primary) </t>
    </r>
    <r>
      <rPr>
        <u/>
        <sz val="12"/>
        <rFont val="Calibri"/>
        <family val="2"/>
        <scheme val="minor"/>
      </rPr>
      <t>canvass board</t>
    </r>
    <r>
      <rPr>
        <sz val="12"/>
        <rFont val="Calibri"/>
        <family val="2"/>
        <scheme val="minor"/>
      </rPr>
      <t xml:space="preserve"> to meet and certify results. Municipality or school district certifies official results to county - between 3rd &amp; 10th day after special election. </t>
    </r>
    <r>
      <rPr>
        <i/>
        <sz val="12"/>
        <rFont val="Calibri"/>
        <family val="2"/>
        <scheme val="minor"/>
      </rPr>
      <t>M.S. 204C.33, subd. 1; 205.185, subd. 3; 205A.10, subd. 3</t>
    </r>
  </si>
  <si>
    <r>
      <t>Town with March Elections:</t>
    </r>
    <r>
      <rPr>
        <sz val="12"/>
        <rFont val="Calibri"/>
        <family val="2"/>
        <scheme val="minor"/>
      </rPr>
      <t xml:space="preserve"> Last day to post notice of </t>
    </r>
    <r>
      <rPr>
        <b/>
        <i/>
        <u/>
        <sz val="12"/>
        <rFont val="Calibri"/>
        <family val="2"/>
        <scheme val="minor"/>
      </rPr>
      <t>March Town</t>
    </r>
    <r>
      <rPr>
        <sz val="12"/>
        <rFont val="Calibri"/>
        <family val="2"/>
        <scheme val="minor"/>
      </rPr>
      <t xml:space="preserve"> municipal election &amp; annual meeting, including bad weather alternate date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205.105; 205.16, subd. 1; 365.51, subd. 2; 373.50</t>
    </r>
  </si>
  <si>
    <r>
      <t>County:</t>
    </r>
    <r>
      <rPr>
        <sz val="12"/>
        <rFont val="Calibri"/>
        <family val="2"/>
        <scheme val="minor"/>
      </rPr>
      <t xml:space="preserve"> Last day to post notice of </t>
    </r>
    <r>
      <rPr>
        <b/>
        <i/>
        <u/>
        <sz val="12"/>
        <rFont val="Calibri"/>
        <family val="2"/>
        <scheme val="minor"/>
      </rPr>
      <t>March Town</t>
    </r>
    <r>
      <rPr>
        <sz val="12"/>
        <rFont val="Calibri"/>
        <family val="2"/>
        <scheme val="minor"/>
      </rPr>
      <t xml:space="preserve"> municipal election &amp; annual meeting, including bad weather alternate date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205.105; 205.16, subd. 1; 365.51, subd. 2; 373.50</t>
    </r>
  </si>
  <si>
    <r>
      <t>OSS:</t>
    </r>
    <r>
      <rPr>
        <sz val="12"/>
        <rFont val="Calibri"/>
        <family val="2"/>
        <scheme val="minor"/>
      </rPr>
      <t xml:space="preserve"> Last day to post notice of </t>
    </r>
    <r>
      <rPr>
        <b/>
        <i/>
        <u/>
        <sz val="12"/>
        <rFont val="Calibri"/>
        <family val="2"/>
        <scheme val="minor"/>
      </rPr>
      <t>March Town</t>
    </r>
    <r>
      <rPr>
        <sz val="12"/>
        <rFont val="Calibri"/>
        <family val="2"/>
        <scheme val="minor"/>
      </rPr>
      <t xml:space="preserve"> municipal election &amp; annual meeting, including bad weather alternate date – at least 10 days before election.  (Optional for 1st, 2nd &amp; 3rd class cities &amp; *metro towns; </t>
    </r>
    <r>
      <rPr>
        <i/>
        <sz val="12"/>
        <rFont val="Calibri"/>
        <family val="2"/>
        <scheme val="minor"/>
      </rPr>
      <t>mandatory</t>
    </r>
    <r>
      <rPr>
        <sz val="12"/>
        <rFont val="Calibri"/>
        <family val="2"/>
        <scheme val="minor"/>
      </rPr>
      <t xml:space="preserve"> for 4th class cities &amp; *non-metro towns that </t>
    </r>
    <r>
      <rPr>
        <i/>
        <sz val="12"/>
        <rFont val="Calibri"/>
        <family val="2"/>
        <scheme val="minor"/>
      </rPr>
      <t>dispensed</t>
    </r>
    <r>
      <rPr>
        <sz val="12"/>
        <rFont val="Calibri"/>
        <family val="2"/>
        <scheme val="minor"/>
      </rPr>
      <t xml:space="preserve"> with published notices) </t>
    </r>
    <r>
      <rPr>
        <i/>
        <sz val="12"/>
        <rFont val="Calibri"/>
        <family val="2"/>
        <scheme val="minor"/>
      </rPr>
      <t>M.S. 205.105; 205.16, subd. 1; 365.51, subd. 2; 373.50</t>
    </r>
  </si>
  <si>
    <t>Updated 3/15/2018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</si>
</sst>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409]d\-mmm\-yy;@"/>
    <numFmt numFmtId="166" formatCode="mmmm\ dd\,\ yyyy\_x000a_dddd"/>
  </numFmts>
  <fonts count="29" x14ac:knownFonts="1">
    <font>
      <sz val="10"/>
      <name val="Arial"/>
    </font>
    <font>
      <sz val="8"/>
      <name val="Arial"/>
      <family val="2"/>
    </font>
    <font>
      <sz val="16"/>
      <name val="Times New Roman"/>
      <family val="1"/>
    </font>
    <font>
      <sz val="10"/>
      <name val="Arial"/>
      <family val="2"/>
    </font>
    <font>
      <b/>
      <sz val="16"/>
      <name val="Calibri"/>
      <family val="2"/>
      <scheme val="minor"/>
    </font>
    <font>
      <sz val="10"/>
      <name val="Calibri"/>
      <family val="2"/>
      <scheme val="minor"/>
    </font>
    <font>
      <sz val="12"/>
      <name val="Calibri"/>
      <family val="2"/>
      <scheme val="minor"/>
    </font>
    <font>
      <b/>
      <sz val="12"/>
      <name val="Calibri"/>
      <family val="2"/>
      <scheme val="minor"/>
    </font>
    <font>
      <i/>
      <sz val="12"/>
      <name val="Calibri"/>
      <family val="2"/>
      <scheme val="minor"/>
    </font>
    <font>
      <sz val="9"/>
      <name val="Calibri"/>
      <family val="2"/>
      <scheme val="minor"/>
    </font>
    <font>
      <b/>
      <sz val="10"/>
      <name val="Calibri"/>
      <family val="2"/>
      <scheme val="minor"/>
    </font>
    <font>
      <i/>
      <u/>
      <sz val="12"/>
      <name val="Calibri"/>
      <family val="2"/>
      <scheme val="minor"/>
    </font>
    <font>
      <u/>
      <sz val="12"/>
      <name val="Calibri"/>
      <family val="2"/>
      <scheme val="minor"/>
    </font>
    <font>
      <b/>
      <i/>
      <sz val="12"/>
      <name val="Calibri"/>
      <family val="2"/>
      <scheme val="minor"/>
    </font>
    <font>
      <b/>
      <i/>
      <u/>
      <sz val="12"/>
      <name val="Calibri"/>
      <family val="2"/>
      <scheme val="minor"/>
    </font>
    <font>
      <sz val="9"/>
      <name val="Arial"/>
      <family val="2"/>
    </font>
    <font>
      <sz val="11"/>
      <name val="Calibri"/>
      <family val="2"/>
      <scheme val="minor"/>
    </font>
    <font>
      <sz val="11"/>
      <name val="Times New Roman"/>
      <family val="1"/>
    </font>
    <font>
      <sz val="11"/>
      <name val="Arial"/>
      <family val="2"/>
    </font>
    <font>
      <b/>
      <sz val="11"/>
      <name val="Calibri"/>
      <family val="2"/>
      <scheme val="minor"/>
    </font>
    <font>
      <b/>
      <u/>
      <sz val="12"/>
      <name val="Calibri"/>
      <family val="2"/>
      <scheme val="minor"/>
    </font>
    <font>
      <b/>
      <sz val="14"/>
      <name val="Calibri"/>
      <family val="2"/>
      <scheme val="minor"/>
    </font>
    <font>
      <sz val="8.5"/>
      <name val="Calibri"/>
      <family val="2"/>
      <scheme val="minor"/>
    </font>
    <font>
      <i/>
      <sz val="11"/>
      <name val="Calibri"/>
      <family val="2"/>
      <scheme val="minor"/>
    </font>
    <font>
      <i/>
      <sz val="10"/>
      <name val="Calibri"/>
      <family val="2"/>
      <scheme val="minor"/>
    </font>
    <font>
      <u val="double"/>
      <sz val="12"/>
      <name val="Calibri"/>
      <family val="2"/>
      <scheme val="minor"/>
    </font>
    <font>
      <i/>
      <u val="double"/>
      <sz val="12"/>
      <name val="Calibri"/>
      <family val="2"/>
      <scheme val="minor"/>
    </font>
    <font>
      <sz val="11"/>
      <color theme="0"/>
      <name val="Calibri"/>
      <family val="2"/>
      <scheme val="minor"/>
    </font>
    <font>
      <b/>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3" fillId="0" borderId="0"/>
  </cellStyleXfs>
  <cellXfs count="60">
    <xf numFmtId="0" fontId="0" fillId="0" borderId="0" xfId="0"/>
    <xf numFmtId="0" fontId="0" fillId="0" borderId="0" xfId="0" applyAlignment="1">
      <alignment horizontal="center"/>
    </xf>
    <xf numFmtId="15" fontId="0" fillId="0" borderId="0" xfId="0" applyNumberFormat="1" applyAlignment="1">
      <alignment horizontal="center"/>
    </xf>
    <xf numFmtId="0" fontId="0" fillId="0" borderId="0" xfId="0" applyFill="1"/>
    <xf numFmtId="15" fontId="0" fillId="0" borderId="0" xfId="0" applyNumberFormat="1" applyFill="1" applyAlignment="1">
      <alignment horizontal="center"/>
    </xf>
    <xf numFmtId="0" fontId="5" fillId="0" borderId="0" xfId="0" applyFont="1"/>
    <xf numFmtId="0" fontId="5" fillId="0" borderId="0" xfId="0" applyFont="1" applyFill="1"/>
    <xf numFmtId="0" fontId="3" fillId="0" borderId="0" xfId="0" applyFont="1"/>
    <xf numFmtId="165" fontId="0" fillId="0" borderId="0" xfId="0" applyNumberFormat="1" applyAlignment="1">
      <alignment horizontal="center"/>
    </xf>
    <xf numFmtId="165" fontId="3" fillId="0" borderId="0" xfId="0" applyNumberFormat="1" applyFont="1" applyAlignment="1">
      <alignment horizontal="center"/>
    </xf>
    <xf numFmtId="0" fontId="15" fillId="0" borderId="0" xfId="0" applyFont="1"/>
    <xf numFmtId="0" fontId="18" fillId="0" borderId="0" xfId="0" applyFont="1"/>
    <xf numFmtId="0" fontId="18" fillId="0" borderId="0" xfId="0" applyFont="1" applyAlignment="1">
      <alignment vertical="center"/>
    </xf>
    <xf numFmtId="0" fontId="2" fillId="0" borderId="0" xfId="0" applyFont="1" applyBorder="1" applyAlignment="1" applyProtection="1">
      <alignment horizontal="center" wrapText="1"/>
      <protection locked="0"/>
    </xf>
    <xf numFmtId="0" fontId="5" fillId="0" borderId="0" xfId="0" applyFont="1" applyProtection="1">
      <protection locked="0"/>
    </xf>
    <xf numFmtId="0" fontId="0" fillId="0" borderId="0" xfId="0" applyProtection="1">
      <protection locked="0"/>
    </xf>
    <xf numFmtId="0" fontId="17" fillId="0" borderId="0" xfId="0" applyFont="1" applyBorder="1" applyAlignment="1" applyProtection="1">
      <alignment horizontal="left" wrapText="1"/>
      <protection locked="0"/>
    </xf>
    <xf numFmtId="0" fontId="18" fillId="0" borderId="0" xfId="0" applyFont="1" applyProtection="1">
      <protection locked="0"/>
    </xf>
    <xf numFmtId="49" fontId="17" fillId="0" borderId="0" xfId="0" applyNumberFormat="1" applyFont="1" applyBorder="1" applyAlignment="1" applyProtection="1">
      <alignment wrapText="1"/>
      <protection locked="0"/>
    </xf>
    <xf numFmtId="0" fontId="17" fillId="0" borderId="0" xfId="0" applyFont="1" applyBorder="1" applyAlignment="1" applyProtection="1">
      <alignment wrapText="1"/>
      <protection locked="0"/>
    </xf>
    <xf numFmtId="0" fontId="17" fillId="0" borderId="0" xfId="0" applyFont="1" applyBorder="1" applyAlignment="1" applyProtection="1">
      <alignment vertical="center" wrapText="1"/>
      <protection locked="0"/>
    </xf>
    <xf numFmtId="0" fontId="5" fillId="0" borderId="0" xfId="0" applyFont="1" applyFill="1" applyProtection="1">
      <protection locked="0"/>
    </xf>
    <xf numFmtId="0" fontId="6" fillId="0" borderId="1" xfId="0" applyFont="1" applyFill="1" applyBorder="1" applyAlignment="1" applyProtection="1">
      <alignment vertical="top" wrapText="1"/>
      <protection locked="0"/>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top" wrapText="1"/>
      <protection locked="0"/>
    </xf>
    <xf numFmtId="0" fontId="0" fillId="0" borderId="0" xfId="0" applyFill="1" applyProtection="1">
      <protection locked="0"/>
    </xf>
    <xf numFmtId="0" fontId="7" fillId="0" borderId="1" xfId="0" applyNumberFormat="1" applyFont="1" applyFill="1" applyBorder="1" applyAlignment="1" applyProtection="1">
      <alignment vertical="top" wrapText="1"/>
      <protection locked="0"/>
    </xf>
    <xf numFmtId="49" fontId="9" fillId="0" borderId="1"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pplyProtection="1">
      <alignment horizontal="center" vertical="center" wrapText="1"/>
      <protection locked="0"/>
    </xf>
    <xf numFmtId="49" fontId="16" fillId="0" borderId="0" xfId="0" applyNumberFormat="1" applyFont="1" applyBorder="1" applyAlignment="1" applyProtection="1">
      <alignment wrapText="1"/>
      <protection locked="0"/>
    </xf>
    <xf numFmtId="49" fontId="16" fillId="0" borderId="0" xfId="0" applyNumberFormat="1" applyFont="1" applyAlignment="1" applyProtection="1">
      <alignment wrapText="1"/>
      <protection locked="0"/>
    </xf>
    <xf numFmtId="0" fontId="16" fillId="0" borderId="0" xfId="0" applyFont="1" applyAlignment="1" applyProtection="1">
      <alignment wrapText="1"/>
      <protection locked="0"/>
    </xf>
    <xf numFmtId="0" fontId="5" fillId="0" borderId="0" xfId="0" applyFont="1" applyAlignment="1" applyProtection="1">
      <alignment horizontal="center" wrapText="1"/>
      <protection locked="0"/>
    </xf>
    <xf numFmtId="0" fontId="16" fillId="0" borderId="0" xfId="0" applyFont="1" applyBorder="1" applyAlignment="1" applyProtection="1">
      <alignment wrapText="1"/>
      <protection locked="0"/>
    </xf>
    <xf numFmtId="49" fontId="16" fillId="0" borderId="0" xfId="0" applyNumberFormat="1" applyFont="1" applyBorder="1" applyAlignment="1" applyProtection="1">
      <alignment horizontal="center" vertical="top" wrapText="1"/>
    </xf>
    <xf numFmtId="0" fontId="0" fillId="0" borderId="0" xfId="0" applyAlignment="1">
      <alignment wrapText="1"/>
    </xf>
    <xf numFmtId="49" fontId="16" fillId="0" borderId="0" xfId="0" applyNumberFormat="1"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6" fillId="0" borderId="0" xfId="0" applyFont="1" applyAlignment="1">
      <alignment horizontal="left" vertical="top" wrapText="1"/>
    </xf>
    <xf numFmtId="0" fontId="0" fillId="0" borderId="0" xfId="0" applyAlignment="1">
      <alignment vertical="top" wrapText="1"/>
    </xf>
    <xf numFmtId="0" fontId="4" fillId="0" borderId="0" xfId="0" applyFont="1" applyBorder="1" applyAlignment="1" applyProtection="1">
      <alignment horizontal="center" vertical="top" wrapText="1"/>
      <protection locked="0"/>
    </xf>
    <xf numFmtId="166" fontId="5" fillId="0" borderId="1" xfId="0" applyNumberFormat="1" applyFont="1" applyFill="1" applyBorder="1" applyAlignment="1" applyProtection="1">
      <alignment horizontal="center" vertical="center" wrapText="1"/>
      <protection locked="0"/>
    </xf>
    <xf numFmtId="0" fontId="28" fillId="0" borderId="0" xfId="0" applyFont="1"/>
    <xf numFmtId="0" fontId="3" fillId="0" borderId="0" xfId="0" applyFont="1" applyProtection="1">
      <protection locked="0"/>
    </xf>
    <xf numFmtId="0" fontId="3" fillId="0" borderId="0" xfId="0" applyFont="1" applyFill="1" applyProtection="1">
      <protection locked="0"/>
    </xf>
    <xf numFmtId="0" fontId="6"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7" fillId="0" borderId="0" xfId="0" applyFont="1" applyAlignment="1">
      <alignment horizontal="left" vertical="top" wrapText="1"/>
    </xf>
    <xf numFmtId="0" fontId="28" fillId="0" borderId="0" xfId="0" applyFont="1" applyAlignment="1">
      <alignment horizontal="center"/>
    </xf>
    <xf numFmtId="0" fontId="3" fillId="0" borderId="0" xfId="0" applyFont="1" applyAlignment="1">
      <alignment wrapText="1"/>
    </xf>
    <xf numFmtId="0" fontId="3" fillId="0" borderId="2" xfId="0" applyFont="1" applyBorder="1" applyAlignment="1" applyProtection="1">
      <alignment horizontal="center"/>
      <protection locked="0"/>
    </xf>
    <xf numFmtId="0" fontId="4" fillId="0" borderId="0" xfId="0" applyFont="1" applyBorder="1" applyAlignment="1" applyProtection="1">
      <alignment horizontal="center" wrapText="1"/>
      <protection locked="0"/>
    </xf>
    <xf numFmtId="0" fontId="10" fillId="0" borderId="0" xfId="0" applyFont="1" applyAlignment="1" applyProtection="1">
      <alignment horizontal="center" wrapText="1"/>
      <protection locked="0"/>
    </xf>
    <xf numFmtId="0" fontId="3"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3"/>
  <sheetViews>
    <sheetView tabSelected="1" zoomScale="90" zoomScaleNormal="90" workbookViewId="0">
      <selection activeCell="A2" sqref="A2"/>
    </sheetView>
  </sheetViews>
  <sheetFormatPr defaultColWidth="0" defaultRowHeight="12.75" zeroHeight="1" x14ac:dyDescent="0.2"/>
  <cols>
    <col min="1" max="1" width="120.5703125" style="36" customWidth="1"/>
    <col min="2" max="32" width="5.7109375" hidden="1" customWidth="1"/>
    <col min="33" max="16384" width="119.85546875" hidden="1"/>
  </cols>
  <sheetData>
    <row r="1" spans="1:6" ht="21" customHeight="1" x14ac:dyDescent="0.2">
      <c r="A1" s="42" t="s">
        <v>2152</v>
      </c>
      <c r="B1" s="33"/>
      <c r="C1" s="33"/>
      <c r="D1" s="33"/>
      <c r="E1" s="33"/>
      <c r="F1" s="33"/>
    </row>
    <row r="2" spans="1:6" ht="18" customHeight="1" x14ac:dyDescent="0.2">
      <c r="A2" s="52" t="s">
        <v>2867</v>
      </c>
      <c r="B2" s="14"/>
      <c r="C2" s="14"/>
      <c r="D2" s="14"/>
      <c r="E2" s="14"/>
      <c r="F2" s="14"/>
    </row>
    <row r="3" spans="1:6" ht="90" customHeight="1" x14ac:dyDescent="0.25">
      <c r="A3" s="37" t="s">
        <v>2137</v>
      </c>
      <c r="B3" s="31"/>
      <c r="C3" s="31"/>
      <c r="D3" s="31"/>
      <c r="E3" s="31"/>
      <c r="F3" s="31"/>
    </row>
    <row r="4" spans="1:6" ht="42" customHeight="1" x14ac:dyDescent="0.25">
      <c r="A4" s="37" t="s">
        <v>137</v>
      </c>
      <c r="B4" s="30"/>
      <c r="C4" s="30"/>
      <c r="D4" s="30"/>
      <c r="E4" s="30"/>
      <c r="F4" s="30"/>
    </row>
    <row r="5" spans="1:6" ht="102" customHeight="1" x14ac:dyDescent="0.25">
      <c r="A5" s="38" t="s">
        <v>2138</v>
      </c>
      <c r="B5" s="32"/>
      <c r="C5" s="32"/>
      <c r="D5" s="32"/>
      <c r="E5" s="32"/>
      <c r="F5" s="32"/>
    </row>
    <row r="6" spans="1:6" ht="117" customHeight="1" x14ac:dyDescent="0.25">
      <c r="A6" s="39" t="s">
        <v>2140</v>
      </c>
      <c r="B6" s="34"/>
      <c r="C6" s="34"/>
      <c r="D6" s="34"/>
      <c r="E6" s="34"/>
      <c r="F6" s="34"/>
    </row>
    <row r="7" spans="1:6" ht="360" x14ac:dyDescent="0.25">
      <c r="A7" s="38" t="s">
        <v>2141</v>
      </c>
      <c r="B7" s="32"/>
      <c r="C7" s="32"/>
      <c r="D7" s="32"/>
      <c r="E7" s="32"/>
      <c r="F7" s="32"/>
    </row>
    <row r="8" spans="1:6" ht="135" x14ac:dyDescent="0.2">
      <c r="A8" s="40" t="s">
        <v>2139</v>
      </c>
      <c r="B8" s="35"/>
      <c r="C8" s="35"/>
      <c r="D8" s="35"/>
      <c r="E8" s="35"/>
      <c r="F8" s="35"/>
    </row>
    <row r="9" spans="1:6" ht="15" x14ac:dyDescent="0.2">
      <c r="A9" s="53" t="s">
        <v>2151</v>
      </c>
      <c r="B9" s="35"/>
      <c r="C9" s="35"/>
      <c r="D9" s="35"/>
      <c r="E9" s="35"/>
      <c r="F9" s="35"/>
    </row>
    <row r="10" spans="1:6" hidden="1" x14ac:dyDescent="0.2">
      <c r="A10" s="41"/>
    </row>
    <row r="11" spans="1:6" hidden="1" x14ac:dyDescent="0.2">
      <c r="A11" s="41"/>
    </row>
    <row r="12" spans="1:6" hidden="1" x14ac:dyDescent="0.2">
      <c r="A12" s="41"/>
    </row>
    <row r="13" spans="1:6" hidden="1" x14ac:dyDescent="0.2">
      <c r="A13" s="41"/>
    </row>
  </sheetData>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803"/>
  <sheetViews>
    <sheetView zoomScale="90" zoomScaleNormal="90" zoomScaleSheetLayoutView="75" workbookViewId="0">
      <selection sqref="A1:F1"/>
    </sheetView>
  </sheetViews>
  <sheetFormatPr defaultColWidth="0" defaultRowHeight="12.75" zeroHeight="1" x14ac:dyDescent="0.2"/>
  <cols>
    <col min="1" max="2" width="28.7109375" style="45" customWidth="1"/>
    <col min="3" max="3" width="48.7109375" style="45" customWidth="1"/>
    <col min="4" max="6" width="11.28515625" style="45" customWidth="1"/>
    <col min="7" max="8" width="0" style="45" hidden="1" customWidth="1"/>
    <col min="9" max="16384" width="16.42578125" style="7" hidden="1"/>
  </cols>
  <sheetData>
    <row r="1" spans="1:8" ht="21" x14ac:dyDescent="0.35">
      <c r="A1" s="57" t="s">
        <v>136</v>
      </c>
      <c r="B1" s="58"/>
      <c r="C1" s="58"/>
      <c r="D1" s="58"/>
      <c r="E1" s="58"/>
      <c r="F1" s="58"/>
      <c r="G1" s="13"/>
      <c r="H1" s="13"/>
    </row>
    <row r="2" spans="1:8" ht="31.5" x14ac:dyDescent="0.2">
      <c r="A2" s="47" t="s">
        <v>40</v>
      </c>
      <c r="B2" s="48" t="s">
        <v>41</v>
      </c>
      <c r="C2" s="49" t="s">
        <v>2142</v>
      </c>
      <c r="D2" s="50" t="s">
        <v>2150</v>
      </c>
      <c r="E2" s="51" t="s">
        <v>2143</v>
      </c>
      <c r="F2" s="51" t="s">
        <v>2153</v>
      </c>
    </row>
    <row r="3" spans="1:8" s="11" customFormat="1" ht="153" x14ac:dyDescent="0.25">
      <c r="A3" s="43">
        <f>+'Key Dates'!$B$3</f>
        <v>43046</v>
      </c>
      <c r="B3" s="43">
        <f>+'Key Dates'!$B$3</f>
        <v>43046</v>
      </c>
      <c r="C3" s="22" t="s">
        <v>140</v>
      </c>
      <c r="D3" s="23" t="s">
        <v>139</v>
      </c>
      <c r="E3" s="24" t="s">
        <v>138</v>
      </c>
      <c r="F3" s="24" t="s">
        <v>10</v>
      </c>
      <c r="G3" s="16"/>
      <c r="H3" s="16"/>
    </row>
    <row r="4" spans="1:8" s="11" customFormat="1" ht="153" x14ac:dyDescent="0.2">
      <c r="A4" s="43">
        <f>+'Key Dates'!$B$3</f>
        <v>43046</v>
      </c>
      <c r="B4" s="43">
        <f>+'Key Dates'!$B$3</f>
        <v>43046</v>
      </c>
      <c r="C4" s="22" t="s">
        <v>148</v>
      </c>
      <c r="D4" s="23" t="s">
        <v>139</v>
      </c>
      <c r="E4" s="24" t="s">
        <v>141</v>
      </c>
      <c r="F4" s="24" t="s">
        <v>10</v>
      </c>
      <c r="G4" s="17"/>
      <c r="H4" s="17"/>
    </row>
    <row r="5" spans="1:8" s="11" customFormat="1" ht="153" x14ac:dyDescent="0.25">
      <c r="A5" s="43">
        <f>+'Key Dates'!$B$3</f>
        <v>43046</v>
      </c>
      <c r="B5" s="43">
        <f>+'Key Dates'!$B$3</f>
        <v>43046</v>
      </c>
      <c r="C5" s="22" t="s">
        <v>149</v>
      </c>
      <c r="D5" s="23" t="s">
        <v>139</v>
      </c>
      <c r="E5" s="24" t="s">
        <v>142</v>
      </c>
      <c r="F5" s="24" t="s">
        <v>10</v>
      </c>
      <c r="G5" s="18"/>
      <c r="H5" s="18"/>
    </row>
    <row r="6" spans="1:8" s="11" customFormat="1" ht="153" x14ac:dyDescent="0.2">
      <c r="A6" s="43">
        <f>+'Key Dates'!$B$3</f>
        <v>43046</v>
      </c>
      <c r="B6" s="43">
        <f>+'Key Dates'!$B$3</f>
        <v>43046</v>
      </c>
      <c r="C6" s="22" t="s">
        <v>159</v>
      </c>
      <c r="D6" s="23" t="s">
        <v>139</v>
      </c>
      <c r="E6" s="24" t="s">
        <v>158</v>
      </c>
      <c r="F6" s="24" t="s">
        <v>10</v>
      </c>
      <c r="G6" s="17"/>
      <c r="H6" s="17"/>
    </row>
    <row r="7" spans="1:8" s="11" customFormat="1" ht="153" x14ac:dyDescent="0.25">
      <c r="A7" s="43">
        <f>+'Key Dates'!$B$3</f>
        <v>43046</v>
      </c>
      <c r="B7" s="43">
        <f>+'Key Dates'!$B$3</f>
        <v>43046</v>
      </c>
      <c r="C7" s="22" t="s">
        <v>150</v>
      </c>
      <c r="D7" s="23" t="s">
        <v>139</v>
      </c>
      <c r="E7" s="24" t="s">
        <v>143</v>
      </c>
      <c r="F7" s="24" t="s">
        <v>10</v>
      </c>
      <c r="G7" s="19"/>
      <c r="H7" s="19"/>
    </row>
    <row r="8" spans="1:8" s="11" customFormat="1" ht="153" x14ac:dyDescent="0.25">
      <c r="A8" s="43">
        <f>+'Key Dates'!$B$3</f>
        <v>43046</v>
      </c>
      <c r="B8" s="43">
        <f>+'Key Dates'!$B$3</f>
        <v>43046</v>
      </c>
      <c r="C8" s="22" t="s">
        <v>151</v>
      </c>
      <c r="D8" s="23" t="s">
        <v>139</v>
      </c>
      <c r="E8" s="24" t="s">
        <v>144</v>
      </c>
      <c r="F8" s="24" t="s">
        <v>10</v>
      </c>
      <c r="G8" s="19"/>
      <c r="H8" s="19"/>
    </row>
    <row r="9" spans="1:8" s="11" customFormat="1" ht="153" x14ac:dyDescent="0.25">
      <c r="A9" s="43">
        <f>+'Key Dates'!$B$3</f>
        <v>43046</v>
      </c>
      <c r="B9" s="43">
        <f>+'Key Dates'!$B$3</f>
        <v>43046</v>
      </c>
      <c r="C9" s="22" t="s">
        <v>152</v>
      </c>
      <c r="D9" s="23" t="s">
        <v>139</v>
      </c>
      <c r="E9" s="24" t="s">
        <v>145</v>
      </c>
      <c r="F9" s="24" t="s">
        <v>10</v>
      </c>
      <c r="G9" s="19"/>
      <c r="H9" s="19"/>
    </row>
    <row r="10" spans="1:8" s="11" customFormat="1" ht="153" x14ac:dyDescent="0.25">
      <c r="A10" s="43">
        <f>+'Key Dates'!$B$3</f>
        <v>43046</v>
      </c>
      <c r="B10" s="43">
        <f>+'Key Dates'!$B$3</f>
        <v>43046</v>
      </c>
      <c r="C10" s="22" t="s">
        <v>160</v>
      </c>
      <c r="D10" s="23" t="s">
        <v>139</v>
      </c>
      <c r="E10" s="24" t="s">
        <v>156</v>
      </c>
      <c r="F10" s="24" t="s">
        <v>10</v>
      </c>
      <c r="G10" s="19"/>
      <c r="H10" s="19"/>
    </row>
    <row r="11" spans="1:8" s="11" customFormat="1" ht="153" x14ac:dyDescent="0.25">
      <c r="A11" s="43">
        <f>+'Key Dates'!$B$3</f>
        <v>43046</v>
      </c>
      <c r="B11" s="43">
        <f>+'Key Dates'!$B$3</f>
        <v>43046</v>
      </c>
      <c r="C11" s="22" t="s">
        <v>161</v>
      </c>
      <c r="D11" s="23" t="s">
        <v>139</v>
      </c>
      <c r="E11" s="24" t="s">
        <v>157</v>
      </c>
      <c r="F11" s="24" t="s">
        <v>10</v>
      </c>
      <c r="G11" s="19"/>
      <c r="H11" s="19"/>
    </row>
    <row r="12" spans="1:8" s="11" customFormat="1" ht="153" x14ac:dyDescent="0.25">
      <c r="A12" s="43">
        <f>+'Key Dates'!$B$3</f>
        <v>43046</v>
      </c>
      <c r="B12" s="43">
        <f>+'Key Dates'!$B$3</f>
        <v>43046</v>
      </c>
      <c r="C12" s="22" t="s">
        <v>153</v>
      </c>
      <c r="D12" s="23" t="s">
        <v>139</v>
      </c>
      <c r="E12" s="24" t="s">
        <v>146</v>
      </c>
      <c r="F12" s="24" t="s">
        <v>10</v>
      </c>
      <c r="G12" s="19"/>
      <c r="H12" s="19"/>
    </row>
    <row r="13" spans="1:8" s="11" customFormat="1" ht="153" x14ac:dyDescent="0.25">
      <c r="A13" s="43">
        <f>+'Key Dates'!$B$3</f>
        <v>43046</v>
      </c>
      <c r="B13" s="43">
        <f>+'Key Dates'!$B$3</f>
        <v>43046</v>
      </c>
      <c r="C13" s="22" t="s">
        <v>154</v>
      </c>
      <c r="D13" s="23" t="s">
        <v>139</v>
      </c>
      <c r="E13" s="24" t="s">
        <v>147</v>
      </c>
      <c r="F13" s="24" t="s">
        <v>10</v>
      </c>
      <c r="G13" s="19"/>
      <c r="H13" s="19"/>
    </row>
    <row r="14" spans="1:8" s="11" customFormat="1" ht="141.75" x14ac:dyDescent="0.25">
      <c r="A14" s="43">
        <f>+'Key Dates'!$B$35-98</f>
        <v>43046</v>
      </c>
      <c r="B14" s="43">
        <f>+'Key Dates'!$B$35-98</f>
        <v>43046</v>
      </c>
      <c r="C14" s="22" t="s">
        <v>2427</v>
      </c>
      <c r="D14" s="23" t="s">
        <v>74</v>
      </c>
      <c r="E14" s="24" t="s">
        <v>226</v>
      </c>
      <c r="F14" s="24" t="s">
        <v>2145</v>
      </c>
      <c r="G14" s="19"/>
      <c r="H14" s="19"/>
    </row>
    <row r="15" spans="1:8" s="11" customFormat="1" ht="157.5" x14ac:dyDescent="0.25">
      <c r="A15" s="43">
        <f>+'Key Dates'!$B$35-90</f>
        <v>43054</v>
      </c>
      <c r="B15" s="43">
        <f>+'Key Dates'!$B$35-90</f>
        <v>43054</v>
      </c>
      <c r="C15" s="25" t="s">
        <v>1144</v>
      </c>
      <c r="D15" s="23" t="s">
        <v>1141</v>
      </c>
      <c r="E15" s="24" t="s">
        <v>226</v>
      </c>
      <c r="F15" s="24" t="s">
        <v>49</v>
      </c>
      <c r="G15" s="19"/>
      <c r="H15" s="19"/>
    </row>
    <row r="16" spans="1:8" s="11" customFormat="1" ht="141.75" x14ac:dyDescent="0.25">
      <c r="A16" s="43">
        <f>+'Key Dates'!$B$35-90</f>
        <v>43054</v>
      </c>
      <c r="B16" s="43">
        <f>+'Key Dates'!$B$35-90</f>
        <v>43054</v>
      </c>
      <c r="C16" s="25" t="s">
        <v>1236</v>
      </c>
      <c r="D16" s="23" t="s">
        <v>1237</v>
      </c>
      <c r="E16" s="24" t="s">
        <v>226</v>
      </c>
      <c r="F16" s="24" t="s">
        <v>2144</v>
      </c>
      <c r="G16" s="19"/>
      <c r="H16" s="19"/>
    </row>
    <row r="17" spans="1:8" s="11" customFormat="1" ht="110.25" x14ac:dyDescent="0.25">
      <c r="A17" s="43">
        <f>+'Key Dates'!$B$35-90</f>
        <v>43054</v>
      </c>
      <c r="B17" s="43">
        <f>+'Key Dates'!$B$35-90</f>
        <v>43054</v>
      </c>
      <c r="C17" s="25" t="s">
        <v>1248</v>
      </c>
      <c r="D17" s="23" t="s">
        <v>1246</v>
      </c>
      <c r="E17" s="24" t="s">
        <v>226</v>
      </c>
      <c r="F17" s="24" t="s">
        <v>1247</v>
      </c>
      <c r="G17" s="19"/>
      <c r="H17" s="19"/>
    </row>
    <row r="18" spans="1:8" s="11" customFormat="1" ht="94.5" x14ac:dyDescent="0.25">
      <c r="A18" s="43">
        <f>+'Key Dates'!$B$42-180</f>
        <v>43062</v>
      </c>
      <c r="B18" s="43">
        <f>+'Key Dates'!$B$42-180</f>
        <v>43062</v>
      </c>
      <c r="C18" s="25" t="s">
        <v>1121</v>
      </c>
      <c r="D18" s="23" t="s">
        <v>1120</v>
      </c>
      <c r="E18" s="24" t="s">
        <v>138</v>
      </c>
      <c r="F18" s="24" t="s">
        <v>13</v>
      </c>
      <c r="G18" s="19"/>
      <c r="H18" s="19"/>
    </row>
    <row r="19" spans="1:8" s="12" customFormat="1" ht="110.25" x14ac:dyDescent="0.2">
      <c r="A19" s="43">
        <f>+'Key Dates'!$B$42-180</f>
        <v>43062</v>
      </c>
      <c r="B19" s="43">
        <f>+'Key Dates'!$B$42-180</f>
        <v>43062</v>
      </c>
      <c r="C19" s="25" t="s">
        <v>1122</v>
      </c>
      <c r="D19" s="23" t="s">
        <v>1120</v>
      </c>
      <c r="E19" s="24" t="s">
        <v>142</v>
      </c>
      <c r="F19" s="24" t="s">
        <v>13</v>
      </c>
      <c r="G19" s="20"/>
      <c r="H19" s="20"/>
    </row>
    <row r="20" spans="1:8" s="11" customFormat="1" ht="110.25" x14ac:dyDescent="0.25">
      <c r="A20" s="43">
        <f>+'Key Dates'!$B$42-180</f>
        <v>43062</v>
      </c>
      <c r="B20" s="43">
        <f>+'Key Dates'!$B$42-180</f>
        <v>43062</v>
      </c>
      <c r="C20" s="25" t="s">
        <v>1123</v>
      </c>
      <c r="D20" s="23" t="s">
        <v>1120</v>
      </c>
      <c r="E20" s="24" t="s">
        <v>158</v>
      </c>
      <c r="F20" s="24" t="s">
        <v>13</v>
      </c>
      <c r="G20" s="19"/>
      <c r="H20" s="19"/>
    </row>
    <row r="21" spans="1:8" s="11" customFormat="1" ht="110.25" x14ac:dyDescent="0.25">
      <c r="A21" s="43">
        <f>+'Key Dates'!$B$42-180</f>
        <v>43062</v>
      </c>
      <c r="B21" s="43">
        <f>+'Key Dates'!$B$42-180</f>
        <v>43062</v>
      </c>
      <c r="C21" s="25" t="s">
        <v>1124</v>
      </c>
      <c r="D21" s="23" t="s">
        <v>1120</v>
      </c>
      <c r="E21" s="24" t="s">
        <v>144</v>
      </c>
      <c r="F21" s="24" t="s">
        <v>13</v>
      </c>
      <c r="G21" s="19"/>
      <c r="H21" s="19"/>
    </row>
    <row r="22" spans="1:8" s="11" customFormat="1" ht="47.25" x14ac:dyDescent="0.25">
      <c r="A22" s="43">
        <f>+'Key Dates'!$B$33</f>
        <v>43062</v>
      </c>
      <c r="B22" s="43">
        <f>+'Key Dates'!$B$33</f>
        <v>43062</v>
      </c>
      <c r="C22" s="25" t="s">
        <v>1119</v>
      </c>
      <c r="D22" s="23" t="s">
        <v>43</v>
      </c>
      <c r="E22" s="24" t="s">
        <v>44</v>
      </c>
      <c r="F22" s="24" t="s">
        <v>44</v>
      </c>
      <c r="G22" s="19"/>
      <c r="H22" s="19"/>
    </row>
    <row r="23" spans="1:8" s="11" customFormat="1" ht="94.5" x14ac:dyDescent="0.25">
      <c r="A23" s="43">
        <f>+'Key Dates'!$B$33+1</f>
        <v>43063</v>
      </c>
      <c r="B23" s="43">
        <f>+'Key Dates'!$B$33+1</f>
        <v>43063</v>
      </c>
      <c r="C23" s="25" t="s">
        <v>155</v>
      </c>
      <c r="D23" s="23" t="s">
        <v>43</v>
      </c>
      <c r="E23" s="24" t="s">
        <v>44</v>
      </c>
      <c r="F23" s="24" t="s">
        <v>44</v>
      </c>
      <c r="G23" s="19"/>
      <c r="H23" s="19"/>
    </row>
    <row r="24" spans="1:8" s="11" customFormat="1" ht="94.5" x14ac:dyDescent="0.25">
      <c r="A24" s="43">
        <v>43070</v>
      </c>
      <c r="B24" s="43">
        <v>43070</v>
      </c>
      <c r="C24" s="25" t="s">
        <v>2646</v>
      </c>
      <c r="D24" s="23" t="s">
        <v>76</v>
      </c>
      <c r="E24" s="24" t="s">
        <v>138</v>
      </c>
      <c r="F24" s="24" t="s">
        <v>18</v>
      </c>
      <c r="G24" s="19"/>
      <c r="H24" s="19"/>
    </row>
    <row r="25" spans="1:8" s="11" customFormat="1" ht="94.5" x14ac:dyDescent="0.25">
      <c r="A25" s="43">
        <v>43070</v>
      </c>
      <c r="B25" s="43">
        <v>43070</v>
      </c>
      <c r="C25" s="25" t="s">
        <v>2647</v>
      </c>
      <c r="D25" s="23" t="s">
        <v>76</v>
      </c>
      <c r="E25" s="24" t="s">
        <v>142</v>
      </c>
      <c r="F25" s="24" t="s">
        <v>18</v>
      </c>
      <c r="G25" s="19"/>
      <c r="H25" s="19"/>
    </row>
    <row r="26" spans="1:8" s="11" customFormat="1" ht="94.5" x14ac:dyDescent="0.25">
      <c r="A26" s="43">
        <v>43070</v>
      </c>
      <c r="B26" s="43">
        <v>43070</v>
      </c>
      <c r="C26" s="25" t="s">
        <v>2648</v>
      </c>
      <c r="D26" s="23" t="s">
        <v>76</v>
      </c>
      <c r="E26" s="24" t="s">
        <v>158</v>
      </c>
      <c r="F26" s="24" t="s">
        <v>18</v>
      </c>
      <c r="G26" s="19"/>
      <c r="H26" s="19"/>
    </row>
    <row r="27" spans="1:8" customFormat="1" ht="94.5" x14ac:dyDescent="0.2">
      <c r="A27" s="43">
        <v>43070</v>
      </c>
      <c r="B27" s="43">
        <v>43070</v>
      </c>
      <c r="C27" s="25" t="s">
        <v>2649</v>
      </c>
      <c r="D27" s="23" t="s">
        <v>76</v>
      </c>
      <c r="E27" s="24" t="s">
        <v>143</v>
      </c>
      <c r="F27" s="24" t="s">
        <v>18</v>
      </c>
      <c r="G27" s="15"/>
      <c r="H27" s="15"/>
    </row>
    <row r="28" spans="1:8" s="5" customFormat="1" ht="94.5" x14ac:dyDescent="0.2">
      <c r="A28" s="43">
        <v>43070</v>
      </c>
      <c r="B28" s="43">
        <v>43070</v>
      </c>
      <c r="C28" s="25" t="s">
        <v>2650</v>
      </c>
      <c r="D28" s="23" t="s">
        <v>76</v>
      </c>
      <c r="E28" s="24" t="s">
        <v>144</v>
      </c>
      <c r="F28" s="24" t="s">
        <v>18</v>
      </c>
      <c r="G28" s="14"/>
      <c r="H28" s="14"/>
    </row>
    <row r="29" spans="1:8" s="5" customFormat="1" ht="94.5" x14ac:dyDescent="0.2">
      <c r="A29" s="43">
        <v>43070</v>
      </c>
      <c r="B29" s="43">
        <v>43070</v>
      </c>
      <c r="C29" s="25" t="s">
        <v>2651</v>
      </c>
      <c r="D29" s="23" t="s">
        <v>76</v>
      </c>
      <c r="E29" s="24" t="s">
        <v>145</v>
      </c>
      <c r="F29" s="24" t="s">
        <v>18</v>
      </c>
      <c r="G29" s="21"/>
    </row>
    <row r="30" spans="1:8" s="5" customFormat="1" ht="94.5" x14ac:dyDescent="0.2">
      <c r="A30" s="43">
        <v>43070</v>
      </c>
      <c r="B30" s="43">
        <v>43070</v>
      </c>
      <c r="C30" s="25" t="s">
        <v>2652</v>
      </c>
      <c r="D30" s="23" t="s">
        <v>76</v>
      </c>
      <c r="E30" s="24" t="s">
        <v>156</v>
      </c>
      <c r="F30" s="24" t="s">
        <v>18</v>
      </c>
      <c r="G30" s="21"/>
      <c r="H30" s="14"/>
    </row>
    <row r="31" spans="1:8" s="5" customFormat="1" ht="94.5" x14ac:dyDescent="0.2">
      <c r="A31" s="43">
        <v>43070</v>
      </c>
      <c r="B31" s="43">
        <v>43070</v>
      </c>
      <c r="C31" s="25" t="s">
        <v>2653</v>
      </c>
      <c r="D31" s="23" t="s">
        <v>76</v>
      </c>
      <c r="E31" s="24" t="s">
        <v>157</v>
      </c>
      <c r="F31" s="24" t="s">
        <v>18</v>
      </c>
      <c r="G31" s="21"/>
      <c r="H31" s="14"/>
    </row>
    <row r="32" spans="1:8" s="5" customFormat="1" ht="189" x14ac:dyDescent="0.2">
      <c r="A32" s="43">
        <f>+'Key Dates'!$B$35-74</f>
        <v>43070</v>
      </c>
      <c r="B32" s="43">
        <f>+'Key Dates'!$B$35-74</f>
        <v>43070</v>
      </c>
      <c r="C32" s="25" t="s">
        <v>164</v>
      </c>
      <c r="D32" s="23" t="s">
        <v>163</v>
      </c>
      <c r="E32" s="24" t="s">
        <v>226</v>
      </c>
      <c r="F32" s="24" t="s">
        <v>10</v>
      </c>
      <c r="G32" s="21"/>
      <c r="H32" s="14"/>
    </row>
    <row r="33" spans="1:8" s="5" customFormat="1" ht="110.25" x14ac:dyDescent="0.2">
      <c r="A33" s="43">
        <f>+'Key Dates'!$B$35-74</f>
        <v>43070</v>
      </c>
      <c r="B33" s="43">
        <f>+'Key Dates'!$B$35-74</f>
        <v>43070</v>
      </c>
      <c r="C33" s="25" t="s">
        <v>165</v>
      </c>
      <c r="D33" s="23" t="s">
        <v>162</v>
      </c>
      <c r="E33" s="24" t="s">
        <v>226</v>
      </c>
      <c r="F33" s="24" t="s">
        <v>10</v>
      </c>
      <c r="G33" s="21"/>
      <c r="H33" s="14"/>
    </row>
    <row r="34" spans="1:8" s="5" customFormat="1" ht="126" x14ac:dyDescent="0.2">
      <c r="A34" s="43">
        <f>+'Key Dates'!$B$6-98</f>
        <v>43074</v>
      </c>
      <c r="B34" s="43">
        <f>+'Key Dates'!$B$6-98</f>
        <v>43074</v>
      </c>
      <c r="C34" s="22" t="s">
        <v>2372</v>
      </c>
      <c r="D34" s="23" t="s">
        <v>74</v>
      </c>
      <c r="E34" s="24" t="s">
        <v>138</v>
      </c>
      <c r="F34" s="24" t="s">
        <v>2145</v>
      </c>
      <c r="G34" s="21"/>
      <c r="H34" s="14"/>
    </row>
    <row r="35" spans="1:8" s="5" customFormat="1" ht="126" x14ac:dyDescent="0.2">
      <c r="A35" s="43">
        <f>+'Key Dates'!$B$6-98</f>
        <v>43074</v>
      </c>
      <c r="B35" s="43">
        <f>+'Key Dates'!$B$6-98</f>
        <v>43074</v>
      </c>
      <c r="C35" s="22" t="s">
        <v>2373</v>
      </c>
      <c r="D35" s="23" t="s">
        <v>74</v>
      </c>
      <c r="E35" s="24" t="s">
        <v>158</v>
      </c>
      <c r="F35" s="24" t="s">
        <v>2145</v>
      </c>
      <c r="G35" s="21"/>
      <c r="H35" s="14"/>
    </row>
    <row r="36" spans="1:8" s="5" customFormat="1" ht="126" x14ac:dyDescent="0.2">
      <c r="A36" s="43">
        <f>+'Key Dates'!$B$6-98</f>
        <v>43074</v>
      </c>
      <c r="B36" s="43">
        <f>+'Key Dates'!$B$6-98</f>
        <v>43074</v>
      </c>
      <c r="C36" s="22" t="s">
        <v>2374</v>
      </c>
      <c r="D36" s="23" t="s">
        <v>74</v>
      </c>
      <c r="E36" s="24" t="s">
        <v>156</v>
      </c>
      <c r="F36" s="24" t="s">
        <v>2145</v>
      </c>
      <c r="G36" s="21"/>
      <c r="H36" s="14"/>
    </row>
    <row r="37" spans="1:8" s="5" customFormat="1" ht="157.5" x14ac:dyDescent="0.2">
      <c r="A37" s="43">
        <f>+'Key Dates'!$B$35-70</f>
        <v>43074</v>
      </c>
      <c r="B37" s="43">
        <f>+'Key Dates'!$B$35-70</f>
        <v>43074</v>
      </c>
      <c r="C37" s="25" t="s">
        <v>182</v>
      </c>
      <c r="D37" s="23" t="s">
        <v>1</v>
      </c>
      <c r="E37" s="24" t="s">
        <v>226</v>
      </c>
      <c r="F37" s="24" t="s">
        <v>2144</v>
      </c>
      <c r="G37" s="21"/>
      <c r="H37" s="14"/>
    </row>
    <row r="38" spans="1:8" s="5" customFormat="1" ht="126" x14ac:dyDescent="0.2">
      <c r="A38" s="43">
        <f>+'Key Dates'!$B$6-90</f>
        <v>43082</v>
      </c>
      <c r="B38" s="43">
        <f>+'Key Dates'!$B$6-90</f>
        <v>43082</v>
      </c>
      <c r="C38" s="25" t="s">
        <v>1189</v>
      </c>
      <c r="D38" s="23" t="s">
        <v>1141</v>
      </c>
      <c r="E38" s="24" t="s">
        <v>138</v>
      </c>
      <c r="F38" s="24" t="s">
        <v>49</v>
      </c>
      <c r="G38" s="21"/>
      <c r="H38" s="14"/>
    </row>
    <row r="39" spans="1:8" s="5" customFormat="1" ht="126" x14ac:dyDescent="0.2">
      <c r="A39" s="43">
        <f>+'Key Dates'!$B$6-90</f>
        <v>43082</v>
      </c>
      <c r="B39" s="43">
        <f>+'Key Dates'!$B$6-90</f>
        <v>43082</v>
      </c>
      <c r="C39" s="25" t="s">
        <v>1190</v>
      </c>
      <c r="D39" s="23" t="s">
        <v>1141</v>
      </c>
      <c r="E39" s="24" t="s">
        <v>158</v>
      </c>
      <c r="F39" s="24" t="s">
        <v>49</v>
      </c>
      <c r="G39" s="21"/>
      <c r="H39" s="14"/>
    </row>
    <row r="40" spans="1:8" s="5" customFormat="1" ht="126" x14ac:dyDescent="0.2">
      <c r="A40" s="43">
        <f>+'Key Dates'!$B$6-90</f>
        <v>43082</v>
      </c>
      <c r="B40" s="43">
        <f>+'Key Dates'!$B$6-90</f>
        <v>43082</v>
      </c>
      <c r="C40" s="25" t="s">
        <v>1191</v>
      </c>
      <c r="D40" s="23" t="s">
        <v>1141</v>
      </c>
      <c r="E40" s="24" t="s">
        <v>156</v>
      </c>
      <c r="F40" s="24" t="s">
        <v>49</v>
      </c>
      <c r="G40" s="21"/>
      <c r="H40" s="14"/>
    </row>
    <row r="41" spans="1:8" s="5" customFormat="1" ht="94.5" x14ac:dyDescent="0.2">
      <c r="A41" s="43">
        <f>+'Key Dates'!$B$6-90</f>
        <v>43082</v>
      </c>
      <c r="B41" s="43">
        <f>+'Key Dates'!$B$6-90</f>
        <v>43082</v>
      </c>
      <c r="C41" s="25" t="s">
        <v>1239</v>
      </c>
      <c r="D41" s="23" t="s">
        <v>1237</v>
      </c>
      <c r="E41" s="24" t="s">
        <v>138</v>
      </c>
      <c r="F41" s="24" t="s">
        <v>2144</v>
      </c>
      <c r="G41" s="21"/>
      <c r="H41" s="14"/>
    </row>
    <row r="42" spans="1:8" s="5" customFormat="1" ht="110.25" x14ac:dyDescent="0.2">
      <c r="A42" s="43">
        <f>+'Key Dates'!$B$6-90</f>
        <v>43082</v>
      </c>
      <c r="B42" s="43">
        <f>+'Key Dates'!$B$6-90</f>
        <v>43082</v>
      </c>
      <c r="C42" s="25" t="s">
        <v>1238</v>
      </c>
      <c r="D42" s="23" t="s">
        <v>1237</v>
      </c>
      <c r="E42" s="24" t="s">
        <v>158</v>
      </c>
      <c r="F42" s="24" t="s">
        <v>2144</v>
      </c>
      <c r="G42" s="21"/>
      <c r="H42" s="14"/>
    </row>
    <row r="43" spans="1:8" s="5" customFormat="1" ht="110.25" x14ac:dyDescent="0.2">
      <c r="A43" s="43">
        <f>+'Key Dates'!$B$6-90</f>
        <v>43082</v>
      </c>
      <c r="B43" s="43">
        <f>+'Key Dates'!$B$6-90</f>
        <v>43082</v>
      </c>
      <c r="C43" s="25" t="s">
        <v>1240</v>
      </c>
      <c r="D43" s="23" t="s">
        <v>1237</v>
      </c>
      <c r="E43" s="24" t="s">
        <v>156</v>
      </c>
      <c r="F43" s="24" t="s">
        <v>2144</v>
      </c>
      <c r="G43" s="21"/>
      <c r="H43" s="14"/>
    </row>
    <row r="44" spans="1:8" s="5" customFormat="1" ht="157.5" x14ac:dyDescent="0.2">
      <c r="A44" s="43">
        <f>+'Key Dates'!$B$35-60</f>
        <v>43084</v>
      </c>
      <c r="B44" s="43">
        <f>+'Key Dates'!$B$35-60</f>
        <v>43084</v>
      </c>
      <c r="C44" s="25" t="s">
        <v>1090</v>
      </c>
      <c r="D44" s="23" t="s">
        <v>1085</v>
      </c>
      <c r="E44" s="24" t="s">
        <v>226</v>
      </c>
      <c r="F44" s="24" t="s">
        <v>216</v>
      </c>
      <c r="G44" s="21"/>
      <c r="H44" s="14"/>
    </row>
    <row r="45" spans="1:8" s="5" customFormat="1" ht="126" x14ac:dyDescent="0.2">
      <c r="A45" s="43">
        <f>+'Key Dates'!$B$35-60</f>
        <v>43084</v>
      </c>
      <c r="B45" s="43">
        <f>+'Key Dates'!$B$35-60</f>
        <v>43084</v>
      </c>
      <c r="C45" s="22" t="s">
        <v>2375</v>
      </c>
      <c r="D45" s="23" t="s">
        <v>1548</v>
      </c>
      <c r="E45" s="24" t="s">
        <v>226</v>
      </c>
      <c r="F45" s="24" t="s">
        <v>2146</v>
      </c>
      <c r="G45" s="21"/>
      <c r="H45" s="14"/>
    </row>
    <row r="46" spans="1:8" s="5" customFormat="1" ht="94.5" x14ac:dyDescent="0.2">
      <c r="A46" s="43">
        <f>+'Key Dates'!$B$35-60</f>
        <v>43084</v>
      </c>
      <c r="B46" s="43">
        <f>+'Key Dates'!$B$35-60</f>
        <v>43084</v>
      </c>
      <c r="C46" s="25" t="s">
        <v>717</v>
      </c>
      <c r="D46" s="23" t="s">
        <v>32</v>
      </c>
      <c r="E46" s="24" t="s">
        <v>226</v>
      </c>
      <c r="F46" s="24" t="s">
        <v>49</v>
      </c>
      <c r="G46" s="21"/>
      <c r="H46" s="14"/>
    </row>
    <row r="47" spans="1:8" s="5" customFormat="1" ht="126" x14ac:dyDescent="0.2">
      <c r="A47" s="43">
        <f>+'Key Dates'!$B$3+41</f>
        <v>43087</v>
      </c>
      <c r="B47" s="43">
        <f>+'Key Dates'!$B$3+48</f>
        <v>43094</v>
      </c>
      <c r="C47" s="25" t="s">
        <v>167</v>
      </c>
      <c r="D47" s="23" t="s">
        <v>166</v>
      </c>
      <c r="E47" s="24" t="s">
        <v>138</v>
      </c>
      <c r="F47" s="24" t="s">
        <v>42</v>
      </c>
      <c r="G47" s="21"/>
      <c r="H47" s="14"/>
    </row>
    <row r="48" spans="1:8" s="5" customFormat="1" ht="126" x14ac:dyDescent="0.2">
      <c r="A48" s="43">
        <f>+'Key Dates'!$B$3+41</f>
        <v>43087</v>
      </c>
      <c r="B48" s="43">
        <f>+'Key Dates'!$B$3+48</f>
        <v>43094</v>
      </c>
      <c r="C48" s="25" t="s">
        <v>168</v>
      </c>
      <c r="D48" s="23" t="s">
        <v>166</v>
      </c>
      <c r="E48" s="24" t="s">
        <v>158</v>
      </c>
      <c r="F48" s="24" t="s">
        <v>42</v>
      </c>
      <c r="G48" s="21"/>
      <c r="H48" s="14"/>
    </row>
    <row r="49" spans="1:8" s="5" customFormat="1" ht="126" x14ac:dyDescent="0.2">
      <c r="A49" s="43">
        <f>+'Key Dates'!$B$3+41</f>
        <v>43087</v>
      </c>
      <c r="B49" s="43">
        <f>+'Key Dates'!$B$3+48</f>
        <v>43094</v>
      </c>
      <c r="C49" s="25" t="s">
        <v>169</v>
      </c>
      <c r="D49" s="23" t="s">
        <v>166</v>
      </c>
      <c r="E49" s="24" t="s">
        <v>146</v>
      </c>
      <c r="F49" s="24" t="s">
        <v>42</v>
      </c>
      <c r="G49" s="21"/>
      <c r="H49" s="14"/>
    </row>
    <row r="50" spans="1:8" s="5" customFormat="1" ht="126" x14ac:dyDescent="0.2">
      <c r="A50" s="43">
        <f>+'Key Dates'!$B$3+41</f>
        <v>43087</v>
      </c>
      <c r="B50" s="43">
        <f>+'Key Dates'!$B$3+48</f>
        <v>43094</v>
      </c>
      <c r="C50" s="25" t="s">
        <v>170</v>
      </c>
      <c r="D50" s="23" t="s">
        <v>166</v>
      </c>
      <c r="E50" s="24" t="s">
        <v>147</v>
      </c>
      <c r="F50" s="24" t="s">
        <v>42</v>
      </c>
      <c r="G50" s="21"/>
      <c r="H50" s="14"/>
    </row>
    <row r="51" spans="1:8" s="5" customFormat="1" ht="94.5" x14ac:dyDescent="0.2">
      <c r="A51" s="43">
        <f>+'Key Dates'!$B$6-84</f>
        <v>43088</v>
      </c>
      <c r="B51" s="43">
        <f>+'Key Dates'!$B$6-84</f>
        <v>43088</v>
      </c>
      <c r="C51" s="25" t="s">
        <v>173</v>
      </c>
      <c r="D51" s="23" t="s">
        <v>9</v>
      </c>
      <c r="E51" s="24" t="s">
        <v>138</v>
      </c>
      <c r="F51" s="24" t="s">
        <v>13</v>
      </c>
      <c r="G51" s="21"/>
      <c r="H51" s="14"/>
    </row>
    <row r="52" spans="1:8" s="5" customFormat="1" ht="94.5" x14ac:dyDescent="0.2">
      <c r="A52" s="43">
        <f>+'Key Dates'!$B$6-84</f>
        <v>43088</v>
      </c>
      <c r="B52" s="43">
        <f>+'Key Dates'!$B$6-84</f>
        <v>43088</v>
      </c>
      <c r="C52" s="25" t="s">
        <v>172</v>
      </c>
      <c r="D52" s="23" t="s">
        <v>9</v>
      </c>
      <c r="E52" s="24" t="s">
        <v>158</v>
      </c>
      <c r="F52" s="24" t="s">
        <v>13</v>
      </c>
      <c r="G52" s="21"/>
      <c r="H52" s="14"/>
    </row>
    <row r="53" spans="1:8" s="5" customFormat="1" ht="94.5" x14ac:dyDescent="0.2">
      <c r="A53" s="43">
        <f>+'Key Dates'!$B$6-84</f>
        <v>43088</v>
      </c>
      <c r="B53" s="43">
        <f>+'Key Dates'!$B$6-84</f>
        <v>43088</v>
      </c>
      <c r="C53" s="25" t="s">
        <v>171</v>
      </c>
      <c r="D53" s="23" t="s">
        <v>9</v>
      </c>
      <c r="E53" s="24" t="s">
        <v>156</v>
      </c>
      <c r="F53" s="24" t="s">
        <v>13</v>
      </c>
      <c r="G53" s="21"/>
      <c r="H53" s="14"/>
    </row>
    <row r="54" spans="1:8" s="5" customFormat="1" ht="126" x14ac:dyDescent="0.2">
      <c r="A54" s="43">
        <f>+'Key Dates'!$B$6-84</f>
        <v>43088</v>
      </c>
      <c r="B54" s="43">
        <f>+'Key Dates'!$B$6-84</f>
        <v>43088</v>
      </c>
      <c r="C54" s="25" t="s">
        <v>2119</v>
      </c>
      <c r="D54" s="23" t="s">
        <v>107</v>
      </c>
      <c r="E54" s="24" t="s">
        <v>138</v>
      </c>
      <c r="F54" s="24" t="s">
        <v>10</v>
      </c>
      <c r="G54" s="21"/>
      <c r="H54" s="14"/>
    </row>
    <row r="55" spans="1:8" s="5" customFormat="1" ht="126" x14ac:dyDescent="0.2">
      <c r="A55" s="43">
        <f>+'Key Dates'!$B$6-84</f>
        <v>43088</v>
      </c>
      <c r="B55" s="43">
        <f>+'Key Dates'!$B$6-84</f>
        <v>43088</v>
      </c>
      <c r="C55" s="25" t="s">
        <v>2120</v>
      </c>
      <c r="D55" s="23" t="s">
        <v>107</v>
      </c>
      <c r="E55" s="24" t="s">
        <v>158</v>
      </c>
      <c r="F55" s="24" t="s">
        <v>10</v>
      </c>
      <c r="G55" s="21"/>
      <c r="H55" s="14"/>
    </row>
    <row r="56" spans="1:8" s="5" customFormat="1" ht="141.75" x14ac:dyDescent="0.2">
      <c r="A56" s="43">
        <f>+'Key Dates'!$B$6-84</f>
        <v>43088</v>
      </c>
      <c r="B56" s="43">
        <f>+'Key Dates'!$B$6-84</f>
        <v>43088</v>
      </c>
      <c r="C56" s="25" t="s">
        <v>2121</v>
      </c>
      <c r="D56" s="23" t="s">
        <v>107</v>
      </c>
      <c r="E56" s="24" t="s">
        <v>156</v>
      </c>
      <c r="F56" s="24" t="s">
        <v>10</v>
      </c>
      <c r="G56" s="21"/>
      <c r="H56" s="14"/>
    </row>
    <row r="57" spans="1:8" s="5" customFormat="1" ht="63" x14ac:dyDescent="0.2">
      <c r="A57" s="43">
        <f>+'Key Dates'!$B$3+42</f>
        <v>43088</v>
      </c>
      <c r="B57" s="43">
        <f>+'Key Dates'!$B$3+70</f>
        <v>43116</v>
      </c>
      <c r="C57" s="22" t="s">
        <v>2155</v>
      </c>
      <c r="D57" s="23" t="s">
        <v>73</v>
      </c>
      <c r="E57" s="24" t="s">
        <v>138</v>
      </c>
      <c r="F57" s="24" t="s">
        <v>2145</v>
      </c>
      <c r="G57" s="21"/>
      <c r="H57" s="14"/>
    </row>
    <row r="58" spans="1:8" s="5" customFormat="1" ht="63" x14ac:dyDescent="0.2">
      <c r="A58" s="43">
        <f>+'Key Dates'!$B$3+42</f>
        <v>43088</v>
      </c>
      <c r="B58" s="43">
        <f>+'Key Dates'!$B$3+70</f>
        <v>43116</v>
      </c>
      <c r="C58" s="22" t="s">
        <v>2156</v>
      </c>
      <c r="D58" s="23" t="s">
        <v>73</v>
      </c>
      <c r="E58" s="24" t="s">
        <v>158</v>
      </c>
      <c r="F58" s="24" t="s">
        <v>2145</v>
      </c>
      <c r="G58" s="21"/>
      <c r="H58" s="14"/>
    </row>
    <row r="59" spans="1:8" s="5" customFormat="1" ht="78.75" x14ac:dyDescent="0.2">
      <c r="A59" s="43">
        <f>+'Key Dates'!$B$3+42</f>
        <v>43088</v>
      </c>
      <c r="B59" s="43">
        <f>+'Key Dates'!$B$3+70</f>
        <v>43116</v>
      </c>
      <c r="C59" s="22" t="s">
        <v>2157</v>
      </c>
      <c r="D59" s="23" t="s">
        <v>73</v>
      </c>
      <c r="E59" s="24" t="s">
        <v>144</v>
      </c>
      <c r="F59" s="24" t="s">
        <v>2145</v>
      </c>
      <c r="G59" s="21"/>
      <c r="H59" s="14"/>
    </row>
    <row r="60" spans="1:8" s="5" customFormat="1" ht="78.75" x14ac:dyDescent="0.2">
      <c r="A60" s="43">
        <f>+'Key Dates'!$B$3+42</f>
        <v>43088</v>
      </c>
      <c r="B60" s="43">
        <f>+'Key Dates'!$B$3+70</f>
        <v>43116</v>
      </c>
      <c r="C60" s="22" t="s">
        <v>2158</v>
      </c>
      <c r="D60" s="23" t="s">
        <v>73</v>
      </c>
      <c r="E60" s="24" t="s">
        <v>145</v>
      </c>
      <c r="F60" s="24" t="s">
        <v>2145</v>
      </c>
      <c r="G60" s="21"/>
      <c r="H60" s="14"/>
    </row>
    <row r="61" spans="1:8" s="5" customFormat="1" ht="78.75" x14ac:dyDescent="0.2">
      <c r="A61" s="43">
        <f>+'Key Dates'!$B$3+42</f>
        <v>43088</v>
      </c>
      <c r="B61" s="43">
        <f>+'Key Dates'!$B$3+70</f>
        <v>43116</v>
      </c>
      <c r="C61" s="22" t="s">
        <v>2159</v>
      </c>
      <c r="D61" s="23" t="s">
        <v>73</v>
      </c>
      <c r="E61" s="24" t="s">
        <v>157</v>
      </c>
      <c r="F61" s="24" t="s">
        <v>2145</v>
      </c>
      <c r="G61" s="21"/>
      <c r="H61" s="14"/>
    </row>
    <row r="62" spans="1:8" s="5" customFormat="1" ht="78.75" x14ac:dyDescent="0.2">
      <c r="A62" s="43">
        <f>+'Key Dates'!$B$3+42</f>
        <v>43088</v>
      </c>
      <c r="B62" s="43">
        <f>+'Key Dates'!$B$3+70</f>
        <v>43116</v>
      </c>
      <c r="C62" s="22" t="s">
        <v>2160</v>
      </c>
      <c r="D62" s="23" t="s">
        <v>73</v>
      </c>
      <c r="E62" s="24" t="s">
        <v>146</v>
      </c>
      <c r="F62" s="24" t="s">
        <v>2145</v>
      </c>
      <c r="G62" s="21"/>
      <c r="H62" s="14"/>
    </row>
    <row r="63" spans="1:8" s="5" customFormat="1" ht="78.75" x14ac:dyDescent="0.2">
      <c r="A63" s="43">
        <f>+'Key Dates'!$B$3+42</f>
        <v>43088</v>
      </c>
      <c r="B63" s="43">
        <f>+'Key Dates'!$B$3+70</f>
        <v>43116</v>
      </c>
      <c r="C63" s="22" t="s">
        <v>2161</v>
      </c>
      <c r="D63" s="23" t="s">
        <v>73</v>
      </c>
      <c r="E63" s="24" t="s">
        <v>147</v>
      </c>
      <c r="F63" s="24" t="s">
        <v>2145</v>
      </c>
      <c r="G63" s="21"/>
      <c r="H63" s="14"/>
    </row>
    <row r="64" spans="1:8" s="5" customFormat="1" ht="126" x14ac:dyDescent="0.2">
      <c r="A64" s="43">
        <f>+'Key Dates'!$B$6-81</f>
        <v>43091</v>
      </c>
      <c r="B64" s="43">
        <f>+'Key Dates'!$B$6-81</f>
        <v>43091</v>
      </c>
      <c r="C64" s="25" t="s">
        <v>2129</v>
      </c>
      <c r="D64" s="23" t="s">
        <v>107</v>
      </c>
      <c r="E64" s="24" t="s">
        <v>138</v>
      </c>
      <c r="F64" s="24" t="s">
        <v>10</v>
      </c>
      <c r="G64" s="21"/>
      <c r="H64" s="14"/>
    </row>
    <row r="65" spans="1:8" s="5" customFormat="1" ht="126" x14ac:dyDescent="0.2">
      <c r="A65" s="43">
        <f>+'Key Dates'!$B$6-81</f>
        <v>43091</v>
      </c>
      <c r="B65" s="43">
        <f>+'Key Dates'!$B$6-81</f>
        <v>43091</v>
      </c>
      <c r="C65" s="25" t="s">
        <v>2130</v>
      </c>
      <c r="D65" s="23" t="s">
        <v>107</v>
      </c>
      <c r="E65" s="24" t="s">
        <v>158</v>
      </c>
      <c r="F65" s="24" t="s">
        <v>10</v>
      </c>
      <c r="G65" s="21"/>
      <c r="H65" s="14"/>
    </row>
    <row r="66" spans="1:8" s="5" customFormat="1" ht="141.75" x14ac:dyDescent="0.2">
      <c r="A66" s="43">
        <f>+'Key Dates'!$B$6-81</f>
        <v>43091</v>
      </c>
      <c r="B66" s="43">
        <f>+'Key Dates'!$B$6-81</f>
        <v>43091</v>
      </c>
      <c r="C66" s="25" t="s">
        <v>2131</v>
      </c>
      <c r="D66" s="23" t="s">
        <v>107</v>
      </c>
      <c r="E66" s="24" t="s">
        <v>156</v>
      </c>
      <c r="F66" s="24" t="s">
        <v>10</v>
      </c>
      <c r="G66" s="21"/>
      <c r="H66" s="14"/>
    </row>
    <row r="67" spans="1:8" customFormat="1" ht="47.25" x14ac:dyDescent="0.2">
      <c r="A67" s="43">
        <f>+'Key Dates'!$B$29</f>
        <v>43094</v>
      </c>
      <c r="B67" s="43">
        <f>+'Key Dates'!$B$29</f>
        <v>43094</v>
      </c>
      <c r="C67" s="25" t="s">
        <v>174</v>
      </c>
      <c r="D67" s="23" t="s">
        <v>43</v>
      </c>
      <c r="E67" s="24" t="s">
        <v>44</v>
      </c>
      <c r="F67" s="24" t="s">
        <v>44</v>
      </c>
      <c r="G67" s="26"/>
      <c r="H67" s="15"/>
    </row>
    <row r="68" spans="1:8" ht="157.5" x14ac:dyDescent="0.2">
      <c r="A68" s="43">
        <f>+'Key Dates'!$B$35-47</f>
        <v>43097</v>
      </c>
      <c r="B68" s="43">
        <f>+'Key Dates'!$B$35-47</f>
        <v>43097</v>
      </c>
      <c r="C68" s="22" t="s">
        <v>2376</v>
      </c>
      <c r="D68" s="23" t="s">
        <v>130</v>
      </c>
      <c r="E68" s="24" t="s">
        <v>226</v>
      </c>
      <c r="F68" s="24" t="s">
        <v>2147</v>
      </c>
      <c r="G68" s="46"/>
    </row>
    <row r="69" spans="1:8" ht="126" x14ac:dyDescent="0.2">
      <c r="A69" s="43">
        <f>+'Key Dates'!$B$35-46</f>
        <v>43098</v>
      </c>
      <c r="B69" s="43">
        <f>+'Key Dates'!$B$35-46</f>
        <v>43098</v>
      </c>
      <c r="C69" s="22" t="s">
        <v>2377</v>
      </c>
      <c r="D69" s="23" t="s">
        <v>67</v>
      </c>
      <c r="E69" s="24" t="s">
        <v>226</v>
      </c>
      <c r="F69" s="24" t="s">
        <v>2145</v>
      </c>
      <c r="G69" s="46"/>
    </row>
    <row r="70" spans="1:8" customFormat="1" ht="173.25" x14ac:dyDescent="0.2">
      <c r="A70" s="43">
        <f>+'Key Dates'!$B$35-46</f>
        <v>43098</v>
      </c>
      <c r="B70" s="43">
        <f>+'Key Dates'!$B$35-46</f>
        <v>43098</v>
      </c>
      <c r="C70" s="25" t="s">
        <v>2378</v>
      </c>
      <c r="D70" s="23" t="s">
        <v>29</v>
      </c>
      <c r="E70" s="24" t="s">
        <v>226</v>
      </c>
      <c r="F70" s="24" t="s">
        <v>216</v>
      </c>
      <c r="G70" s="26"/>
      <c r="H70" s="15"/>
    </row>
    <row r="71" spans="1:8" customFormat="1" ht="189" x14ac:dyDescent="0.2">
      <c r="A71" s="43">
        <f>+'Key Dates'!$B$6-74</f>
        <v>43098</v>
      </c>
      <c r="B71" s="43">
        <f>+'Key Dates'!$B$6-74</f>
        <v>43098</v>
      </c>
      <c r="C71" s="25" t="s">
        <v>2132</v>
      </c>
      <c r="D71" s="23" t="s">
        <v>1312</v>
      </c>
      <c r="E71" s="24" t="s">
        <v>138</v>
      </c>
      <c r="F71" s="24" t="s">
        <v>10</v>
      </c>
      <c r="G71" s="26"/>
      <c r="H71" s="15"/>
    </row>
    <row r="72" spans="1:8" customFormat="1" ht="189" x14ac:dyDescent="0.2">
      <c r="A72" s="43">
        <f>+'Key Dates'!$B$6-74</f>
        <v>43098</v>
      </c>
      <c r="B72" s="43">
        <f>+'Key Dates'!$B$6-74</f>
        <v>43098</v>
      </c>
      <c r="C72" s="25" t="s">
        <v>2133</v>
      </c>
      <c r="D72" s="23" t="s">
        <v>1312</v>
      </c>
      <c r="E72" s="24" t="s">
        <v>158</v>
      </c>
      <c r="F72" s="24" t="s">
        <v>10</v>
      </c>
      <c r="G72" s="26"/>
      <c r="H72" s="15"/>
    </row>
    <row r="73" spans="1:8" customFormat="1" ht="204.75" x14ac:dyDescent="0.2">
      <c r="A73" s="43">
        <f>+'Key Dates'!$B$6-74</f>
        <v>43098</v>
      </c>
      <c r="B73" s="43">
        <f>+'Key Dates'!$B$6-74</f>
        <v>43098</v>
      </c>
      <c r="C73" s="25" t="s">
        <v>2134</v>
      </c>
      <c r="D73" s="23" t="s">
        <v>1312</v>
      </c>
      <c r="E73" s="24" t="s">
        <v>156</v>
      </c>
      <c r="F73" s="24" t="s">
        <v>10</v>
      </c>
      <c r="G73" s="26"/>
      <c r="H73" s="15"/>
    </row>
    <row r="74" spans="1:8" customFormat="1" ht="110.25" x14ac:dyDescent="0.2">
      <c r="A74" s="43">
        <v>43098</v>
      </c>
      <c r="B74" s="43">
        <v>43098</v>
      </c>
      <c r="C74" s="22" t="s">
        <v>176</v>
      </c>
      <c r="D74" s="23" t="s">
        <v>108</v>
      </c>
      <c r="E74" s="24" t="s">
        <v>138</v>
      </c>
      <c r="F74" s="24" t="s">
        <v>217</v>
      </c>
      <c r="G74" s="26"/>
      <c r="H74" s="15"/>
    </row>
    <row r="75" spans="1:8" customFormat="1" ht="110.25" x14ac:dyDescent="0.2">
      <c r="A75" s="43">
        <v>43098</v>
      </c>
      <c r="B75" s="43">
        <v>43098</v>
      </c>
      <c r="C75" s="22" t="s">
        <v>177</v>
      </c>
      <c r="D75" s="23" t="s">
        <v>108</v>
      </c>
      <c r="E75" s="24" t="s">
        <v>141</v>
      </c>
      <c r="F75" s="24" t="s">
        <v>217</v>
      </c>
      <c r="G75" s="26"/>
      <c r="H75" s="15"/>
    </row>
    <row r="76" spans="1:8" customFormat="1" ht="110.25" x14ac:dyDescent="0.2">
      <c r="A76" s="43">
        <v>43098</v>
      </c>
      <c r="B76" s="43">
        <v>43098</v>
      </c>
      <c r="C76" s="22" t="s">
        <v>178</v>
      </c>
      <c r="D76" s="23" t="s">
        <v>108</v>
      </c>
      <c r="E76" s="24" t="s">
        <v>158</v>
      </c>
      <c r="F76" s="24" t="s">
        <v>217</v>
      </c>
      <c r="G76" s="26"/>
      <c r="H76" s="15"/>
    </row>
    <row r="77" spans="1:8" customFormat="1" ht="110.25" x14ac:dyDescent="0.2">
      <c r="A77" s="43">
        <v>43098</v>
      </c>
      <c r="B77" s="43">
        <v>43098</v>
      </c>
      <c r="C77" s="22" t="s">
        <v>179</v>
      </c>
      <c r="D77" s="23" t="s">
        <v>108</v>
      </c>
      <c r="E77" s="24" t="s">
        <v>144</v>
      </c>
      <c r="F77" s="24" t="s">
        <v>217</v>
      </c>
      <c r="G77" s="26"/>
      <c r="H77" s="15"/>
    </row>
    <row r="78" spans="1:8" customFormat="1" ht="110.25" x14ac:dyDescent="0.2">
      <c r="A78" s="43">
        <v>43098</v>
      </c>
      <c r="B78" s="43">
        <v>43098</v>
      </c>
      <c r="C78" s="22" t="s">
        <v>180</v>
      </c>
      <c r="D78" s="23" t="s">
        <v>108</v>
      </c>
      <c r="E78" s="24" t="s">
        <v>145</v>
      </c>
      <c r="F78" s="24" t="s">
        <v>217</v>
      </c>
      <c r="G78" s="26"/>
      <c r="H78" s="15"/>
    </row>
    <row r="79" spans="1:8" customFormat="1" ht="110.25" x14ac:dyDescent="0.2">
      <c r="A79" s="43">
        <v>43098</v>
      </c>
      <c r="B79" s="43">
        <v>43098</v>
      </c>
      <c r="C79" s="22" t="s">
        <v>175</v>
      </c>
      <c r="D79" s="23" t="s">
        <v>108</v>
      </c>
      <c r="E79" s="24" t="s">
        <v>156</v>
      </c>
      <c r="F79" s="24" t="s">
        <v>217</v>
      </c>
      <c r="G79" s="26"/>
      <c r="H79" s="15"/>
    </row>
    <row r="80" spans="1:8" customFormat="1" ht="110.25" x14ac:dyDescent="0.2">
      <c r="A80" s="43">
        <v>43098</v>
      </c>
      <c r="B80" s="43">
        <v>43098</v>
      </c>
      <c r="C80" s="22" t="s">
        <v>181</v>
      </c>
      <c r="D80" s="23" t="s">
        <v>108</v>
      </c>
      <c r="E80" s="24" t="s">
        <v>157</v>
      </c>
      <c r="F80" s="24" t="s">
        <v>217</v>
      </c>
      <c r="G80" s="26"/>
      <c r="H80" s="15"/>
    </row>
    <row r="81" spans="1:7" s="15" customFormat="1" ht="110.25" x14ac:dyDescent="0.2">
      <c r="A81" s="43">
        <v>43098</v>
      </c>
      <c r="B81" s="43">
        <v>43098</v>
      </c>
      <c r="C81" s="22" t="s">
        <v>196</v>
      </c>
      <c r="D81" s="23" t="s">
        <v>109</v>
      </c>
      <c r="E81" s="24" t="s">
        <v>138</v>
      </c>
      <c r="F81" s="24" t="s">
        <v>57</v>
      </c>
      <c r="G81" s="26"/>
    </row>
    <row r="82" spans="1:7" s="15" customFormat="1" ht="110.25" x14ac:dyDescent="0.2">
      <c r="A82" s="43">
        <v>43098</v>
      </c>
      <c r="B82" s="43">
        <v>43098</v>
      </c>
      <c r="C82" s="22" t="s">
        <v>195</v>
      </c>
      <c r="D82" s="23" t="s">
        <v>109</v>
      </c>
      <c r="E82" s="24" t="s">
        <v>142</v>
      </c>
      <c r="F82" s="24" t="s">
        <v>57</v>
      </c>
      <c r="G82" s="26"/>
    </row>
    <row r="83" spans="1:7" s="15" customFormat="1" ht="110.25" x14ac:dyDescent="0.2">
      <c r="A83" s="43">
        <v>43098</v>
      </c>
      <c r="B83" s="43">
        <v>43098</v>
      </c>
      <c r="C83" s="22" t="s">
        <v>194</v>
      </c>
      <c r="D83" s="23" t="s">
        <v>109</v>
      </c>
      <c r="E83" s="24" t="s">
        <v>158</v>
      </c>
      <c r="F83" s="24" t="s">
        <v>57</v>
      </c>
      <c r="G83" s="26"/>
    </row>
    <row r="84" spans="1:7" s="15" customFormat="1" ht="110.25" x14ac:dyDescent="0.2">
      <c r="A84" s="43">
        <v>43098</v>
      </c>
      <c r="B84" s="43">
        <v>43098</v>
      </c>
      <c r="C84" s="22" t="s">
        <v>193</v>
      </c>
      <c r="D84" s="23" t="s">
        <v>109</v>
      </c>
      <c r="E84" s="24" t="s">
        <v>143</v>
      </c>
      <c r="F84" s="24" t="s">
        <v>57</v>
      </c>
      <c r="G84" s="26"/>
    </row>
    <row r="85" spans="1:7" s="15" customFormat="1" ht="110.25" x14ac:dyDescent="0.2">
      <c r="A85" s="43">
        <v>43098</v>
      </c>
      <c r="B85" s="43">
        <v>43098</v>
      </c>
      <c r="C85" s="22" t="s">
        <v>192</v>
      </c>
      <c r="D85" s="23" t="s">
        <v>109</v>
      </c>
      <c r="E85" s="24" t="s">
        <v>144</v>
      </c>
      <c r="F85" s="24" t="s">
        <v>57</v>
      </c>
      <c r="G85" s="26"/>
    </row>
    <row r="86" spans="1:7" s="15" customFormat="1" ht="110.25" x14ac:dyDescent="0.2">
      <c r="A86" s="43">
        <v>43098</v>
      </c>
      <c r="B86" s="43">
        <v>43098</v>
      </c>
      <c r="C86" s="22" t="s">
        <v>191</v>
      </c>
      <c r="D86" s="23" t="s">
        <v>109</v>
      </c>
      <c r="E86" s="24" t="s">
        <v>145</v>
      </c>
      <c r="F86" s="24" t="s">
        <v>57</v>
      </c>
      <c r="G86" s="26"/>
    </row>
    <row r="87" spans="1:7" s="15" customFormat="1" ht="110.25" x14ac:dyDescent="0.2">
      <c r="A87" s="43">
        <v>43098</v>
      </c>
      <c r="B87" s="43">
        <v>43098</v>
      </c>
      <c r="C87" s="22" t="s">
        <v>190</v>
      </c>
      <c r="D87" s="23" t="s">
        <v>109</v>
      </c>
      <c r="E87" s="24" t="s">
        <v>156</v>
      </c>
      <c r="F87" s="24" t="s">
        <v>57</v>
      </c>
      <c r="G87" s="26"/>
    </row>
    <row r="88" spans="1:7" s="15" customFormat="1" ht="110.25" x14ac:dyDescent="0.2">
      <c r="A88" s="43">
        <v>43098</v>
      </c>
      <c r="B88" s="43">
        <v>43098</v>
      </c>
      <c r="C88" s="22" t="s">
        <v>189</v>
      </c>
      <c r="D88" s="23" t="s">
        <v>109</v>
      </c>
      <c r="E88" s="24" t="s">
        <v>157</v>
      </c>
      <c r="F88" s="24" t="s">
        <v>57</v>
      </c>
      <c r="G88" s="26"/>
    </row>
    <row r="89" spans="1:7" s="15" customFormat="1" ht="110.25" x14ac:dyDescent="0.2">
      <c r="A89" s="43">
        <v>43098</v>
      </c>
      <c r="B89" s="43">
        <v>43098</v>
      </c>
      <c r="C89" s="22" t="s">
        <v>188</v>
      </c>
      <c r="D89" s="23" t="s">
        <v>109</v>
      </c>
      <c r="E89" s="24" t="s">
        <v>135</v>
      </c>
      <c r="F89" s="24" t="s">
        <v>57</v>
      </c>
      <c r="G89" s="26"/>
    </row>
    <row r="90" spans="1:7" s="15" customFormat="1" ht="110.25" x14ac:dyDescent="0.2">
      <c r="A90" s="43">
        <v>43098</v>
      </c>
      <c r="B90" s="43">
        <v>43098</v>
      </c>
      <c r="C90" s="25" t="s">
        <v>187</v>
      </c>
      <c r="D90" s="23" t="s">
        <v>110</v>
      </c>
      <c r="E90" s="24" t="s">
        <v>138</v>
      </c>
      <c r="F90" s="24" t="s">
        <v>57</v>
      </c>
      <c r="G90" s="26"/>
    </row>
    <row r="91" spans="1:7" s="15" customFormat="1" ht="110.25" x14ac:dyDescent="0.2">
      <c r="A91" s="43">
        <v>43098</v>
      </c>
      <c r="B91" s="43">
        <v>43098</v>
      </c>
      <c r="C91" s="25" t="s">
        <v>186</v>
      </c>
      <c r="D91" s="23" t="s">
        <v>110</v>
      </c>
      <c r="E91" s="24" t="s">
        <v>158</v>
      </c>
      <c r="F91" s="24" t="s">
        <v>57</v>
      </c>
      <c r="G91" s="26"/>
    </row>
    <row r="92" spans="1:7" s="15" customFormat="1" ht="126" x14ac:dyDescent="0.2">
      <c r="A92" s="43">
        <v>43098</v>
      </c>
      <c r="B92" s="43">
        <v>43098</v>
      </c>
      <c r="C92" s="25" t="s">
        <v>185</v>
      </c>
      <c r="D92" s="23" t="s">
        <v>110</v>
      </c>
      <c r="E92" s="24" t="s">
        <v>146</v>
      </c>
      <c r="F92" s="24" t="s">
        <v>57</v>
      </c>
      <c r="G92" s="26"/>
    </row>
    <row r="93" spans="1:7" s="15" customFormat="1" ht="126" x14ac:dyDescent="0.2">
      <c r="A93" s="43">
        <v>43098</v>
      </c>
      <c r="B93" s="43">
        <v>43098</v>
      </c>
      <c r="C93" s="25" t="s">
        <v>184</v>
      </c>
      <c r="D93" s="23" t="s">
        <v>110</v>
      </c>
      <c r="E93" s="24" t="s">
        <v>147</v>
      </c>
      <c r="F93" s="24" t="s">
        <v>57</v>
      </c>
      <c r="G93" s="26"/>
    </row>
    <row r="94" spans="1:7" s="15" customFormat="1" ht="94.5" x14ac:dyDescent="0.2">
      <c r="A94" s="43">
        <f>+'Key Dates'!$B$35-46</f>
        <v>43098</v>
      </c>
      <c r="B94" s="43">
        <f>+'Key Dates'!$B$35-14</f>
        <v>43130</v>
      </c>
      <c r="C94" s="25" t="s">
        <v>1556</v>
      </c>
      <c r="D94" s="23" t="s">
        <v>1557</v>
      </c>
      <c r="E94" s="24" t="s">
        <v>226</v>
      </c>
      <c r="F94" s="24" t="s">
        <v>1247</v>
      </c>
      <c r="G94" s="26"/>
    </row>
    <row r="95" spans="1:7" s="45" customFormat="1" ht="173.25" x14ac:dyDescent="0.2">
      <c r="A95" s="43">
        <f>+'Key Dates'!$B$35-46</f>
        <v>43098</v>
      </c>
      <c r="B95" s="43">
        <f>+'Key Dates'!$B$35-1</f>
        <v>43143</v>
      </c>
      <c r="C95" s="22" t="s">
        <v>2379</v>
      </c>
      <c r="D95" s="23" t="s">
        <v>478</v>
      </c>
      <c r="E95" s="24" t="s">
        <v>226</v>
      </c>
      <c r="F95" s="24" t="s">
        <v>2145</v>
      </c>
      <c r="G95" s="46"/>
    </row>
    <row r="96" spans="1:7" s="45" customFormat="1" ht="173.25" x14ac:dyDescent="0.2">
      <c r="A96" s="43">
        <f>+'Key Dates'!$B$35-46</f>
        <v>43098</v>
      </c>
      <c r="B96" s="43">
        <f>+'Key Dates'!$B$35</f>
        <v>43144</v>
      </c>
      <c r="C96" s="22" t="s">
        <v>2380</v>
      </c>
      <c r="D96" s="23" t="s">
        <v>1560</v>
      </c>
      <c r="E96" s="24" t="s">
        <v>226</v>
      </c>
      <c r="F96" s="24" t="s">
        <v>2145</v>
      </c>
      <c r="G96" s="46"/>
    </row>
    <row r="97" spans="1:7" s="45" customFormat="1" ht="126" x14ac:dyDescent="0.2">
      <c r="A97" s="43">
        <f>+'Key Dates'!$B$35-46</f>
        <v>43098</v>
      </c>
      <c r="B97" s="43">
        <f>+'Key Dates'!$B$35</f>
        <v>43144</v>
      </c>
      <c r="C97" s="22" t="s">
        <v>2381</v>
      </c>
      <c r="D97" s="23" t="s">
        <v>1561</v>
      </c>
      <c r="E97" s="24" t="s">
        <v>226</v>
      </c>
      <c r="F97" s="24" t="s">
        <v>2145</v>
      </c>
      <c r="G97" s="46"/>
    </row>
    <row r="98" spans="1:7" s="45" customFormat="1" ht="220.5" x14ac:dyDescent="0.2">
      <c r="A98" s="43">
        <f>+'Key Dates'!$B$35-46</f>
        <v>43098</v>
      </c>
      <c r="B98" s="43">
        <f>+'Key Dates'!$B$35+1</f>
        <v>43145</v>
      </c>
      <c r="C98" s="22" t="s">
        <v>2382</v>
      </c>
      <c r="D98" s="23" t="s">
        <v>479</v>
      </c>
      <c r="E98" s="24" t="s">
        <v>226</v>
      </c>
      <c r="F98" s="24" t="s">
        <v>2145</v>
      </c>
      <c r="G98" s="46"/>
    </row>
    <row r="99" spans="1:7" s="45" customFormat="1" ht="63" x14ac:dyDescent="0.2">
      <c r="A99" s="43">
        <v>43098</v>
      </c>
      <c r="B99" s="43">
        <v>43098</v>
      </c>
      <c r="C99" s="22" t="s">
        <v>2162</v>
      </c>
      <c r="D99" s="23" t="s">
        <v>183</v>
      </c>
      <c r="E99" s="24" t="s">
        <v>138</v>
      </c>
      <c r="F99" s="24" t="s">
        <v>2145</v>
      </c>
      <c r="G99" s="46"/>
    </row>
    <row r="100" spans="1:7" s="45" customFormat="1" ht="63" x14ac:dyDescent="0.2">
      <c r="A100" s="43">
        <v>43098</v>
      </c>
      <c r="B100" s="43">
        <v>43098</v>
      </c>
      <c r="C100" s="22" t="s">
        <v>2163</v>
      </c>
      <c r="D100" s="23" t="s">
        <v>183</v>
      </c>
      <c r="E100" s="24" t="s">
        <v>142</v>
      </c>
      <c r="F100" s="24" t="s">
        <v>2145</v>
      </c>
      <c r="G100" s="46"/>
    </row>
    <row r="101" spans="1:7" s="45" customFormat="1" ht="63" x14ac:dyDescent="0.2">
      <c r="A101" s="43">
        <v>43098</v>
      </c>
      <c r="B101" s="43">
        <v>43098</v>
      </c>
      <c r="C101" s="22" t="s">
        <v>2164</v>
      </c>
      <c r="D101" s="23" t="s">
        <v>183</v>
      </c>
      <c r="E101" s="24" t="s">
        <v>158</v>
      </c>
      <c r="F101" s="24" t="s">
        <v>2145</v>
      </c>
      <c r="G101" s="46"/>
    </row>
    <row r="102" spans="1:7" s="45" customFormat="1" ht="63" x14ac:dyDescent="0.2">
      <c r="A102" s="43">
        <v>43098</v>
      </c>
      <c r="B102" s="43">
        <v>43098</v>
      </c>
      <c r="C102" s="22" t="s">
        <v>2165</v>
      </c>
      <c r="D102" s="23" t="s">
        <v>183</v>
      </c>
      <c r="E102" s="24" t="s">
        <v>143</v>
      </c>
      <c r="F102" s="24" t="s">
        <v>2145</v>
      </c>
      <c r="G102" s="46"/>
    </row>
    <row r="103" spans="1:7" s="45" customFormat="1" ht="63" x14ac:dyDescent="0.2">
      <c r="A103" s="43">
        <v>43098</v>
      </c>
      <c r="B103" s="43">
        <v>43098</v>
      </c>
      <c r="C103" s="22" t="s">
        <v>2166</v>
      </c>
      <c r="D103" s="23" t="s">
        <v>183</v>
      </c>
      <c r="E103" s="24" t="s">
        <v>144</v>
      </c>
      <c r="F103" s="24" t="s">
        <v>2145</v>
      </c>
      <c r="G103" s="46"/>
    </row>
    <row r="104" spans="1:7" s="45" customFormat="1" ht="78.75" x14ac:dyDescent="0.2">
      <c r="A104" s="43">
        <v>43098</v>
      </c>
      <c r="B104" s="43">
        <v>43098</v>
      </c>
      <c r="C104" s="22" t="s">
        <v>2167</v>
      </c>
      <c r="D104" s="23" t="s">
        <v>183</v>
      </c>
      <c r="E104" s="24" t="s">
        <v>145</v>
      </c>
      <c r="F104" s="24" t="s">
        <v>2145</v>
      </c>
      <c r="G104" s="46"/>
    </row>
    <row r="105" spans="1:7" s="45" customFormat="1" ht="78.75" x14ac:dyDescent="0.2">
      <c r="A105" s="43">
        <v>43098</v>
      </c>
      <c r="B105" s="43">
        <v>43098</v>
      </c>
      <c r="C105" s="22" t="s">
        <v>2168</v>
      </c>
      <c r="D105" s="23" t="s">
        <v>183</v>
      </c>
      <c r="E105" s="24" t="s">
        <v>156</v>
      </c>
      <c r="F105" s="24" t="s">
        <v>2145</v>
      </c>
      <c r="G105" s="46"/>
    </row>
    <row r="106" spans="1:7" s="45" customFormat="1" ht="78.75" x14ac:dyDescent="0.2">
      <c r="A106" s="43">
        <v>43098</v>
      </c>
      <c r="B106" s="43">
        <v>43098</v>
      </c>
      <c r="C106" s="22" t="s">
        <v>2169</v>
      </c>
      <c r="D106" s="23" t="s">
        <v>183</v>
      </c>
      <c r="E106" s="24" t="s">
        <v>157</v>
      </c>
      <c r="F106" s="24" t="s">
        <v>2145</v>
      </c>
      <c r="G106" s="46"/>
    </row>
    <row r="107" spans="1:7" s="45" customFormat="1" ht="63" x14ac:dyDescent="0.2">
      <c r="A107" s="43">
        <v>43098</v>
      </c>
      <c r="B107" s="43">
        <v>43098</v>
      </c>
      <c r="C107" s="22" t="s">
        <v>2170</v>
      </c>
      <c r="D107" s="23" t="s">
        <v>183</v>
      </c>
      <c r="E107" s="24" t="s">
        <v>135</v>
      </c>
      <c r="F107" s="24" t="s">
        <v>2145</v>
      </c>
      <c r="G107" s="46"/>
    </row>
    <row r="108" spans="1:7" s="45" customFormat="1" ht="78.75" x14ac:dyDescent="0.2">
      <c r="A108" s="43">
        <v>43098</v>
      </c>
      <c r="B108" s="43">
        <v>43098</v>
      </c>
      <c r="C108" s="22" t="s">
        <v>2171</v>
      </c>
      <c r="D108" s="23" t="s">
        <v>183</v>
      </c>
      <c r="E108" s="24" t="s">
        <v>146</v>
      </c>
      <c r="F108" s="24" t="s">
        <v>2145</v>
      </c>
      <c r="G108" s="46"/>
    </row>
    <row r="109" spans="1:7" s="45" customFormat="1" ht="78.75" x14ac:dyDescent="0.2">
      <c r="A109" s="43">
        <v>43098</v>
      </c>
      <c r="B109" s="43">
        <v>43098</v>
      </c>
      <c r="C109" s="22" t="s">
        <v>2148</v>
      </c>
      <c r="D109" s="23" t="s">
        <v>183</v>
      </c>
      <c r="E109" s="24" t="s">
        <v>147</v>
      </c>
      <c r="F109" s="24" t="s">
        <v>2145</v>
      </c>
      <c r="G109" s="46"/>
    </row>
    <row r="110" spans="1:7" s="15" customFormat="1" ht="126" x14ac:dyDescent="0.2">
      <c r="A110" s="43">
        <f>+'Key Dates'!$B$35-45</f>
        <v>43099</v>
      </c>
      <c r="B110" s="43">
        <f>+'Key Dates'!$B$35</f>
        <v>43144</v>
      </c>
      <c r="C110" s="25" t="s">
        <v>279</v>
      </c>
      <c r="D110" s="23" t="s">
        <v>56</v>
      </c>
      <c r="E110" s="24" t="s">
        <v>226</v>
      </c>
      <c r="F110" s="24" t="s">
        <v>216</v>
      </c>
      <c r="G110" s="26"/>
    </row>
    <row r="111" spans="1:7" s="15" customFormat="1" ht="47.25" x14ac:dyDescent="0.2">
      <c r="A111" s="43">
        <f>+'Key Dates'!$B$10</f>
        <v>43101</v>
      </c>
      <c r="B111" s="43">
        <f>+'Key Dates'!$B$10</f>
        <v>43101</v>
      </c>
      <c r="C111" s="25" t="s">
        <v>197</v>
      </c>
      <c r="D111" s="23" t="s">
        <v>43</v>
      </c>
      <c r="E111" s="24" t="s">
        <v>44</v>
      </c>
      <c r="F111" s="24" t="s">
        <v>44</v>
      </c>
      <c r="G111" s="26"/>
    </row>
    <row r="112" spans="1:7" s="15" customFormat="1" ht="78.75" x14ac:dyDescent="0.2">
      <c r="A112" s="43">
        <f>+'Key Dates'!$B$5</f>
        <v>43101</v>
      </c>
      <c r="B112" s="43">
        <f>+'Key Dates'!$B$5</f>
        <v>43101</v>
      </c>
      <c r="C112" s="25" t="s">
        <v>198</v>
      </c>
      <c r="D112" s="23" t="s">
        <v>199</v>
      </c>
      <c r="E112" s="24" t="s">
        <v>138</v>
      </c>
      <c r="F112" s="24" t="s">
        <v>42</v>
      </c>
      <c r="G112" s="26"/>
    </row>
    <row r="113" spans="1:7" s="15" customFormat="1" ht="78.75" x14ac:dyDescent="0.2">
      <c r="A113" s="43">
        <f>+'Key Dates'!$B$5</f>
        <v>43101</v>
      </c>
      <c r="B113" s="43">
        <f>+'Key Dates'!$B$5</f>
        <v>43101</v>
      </c>
      <c r="C113" s="25" t="s">
        <v>200</v>
      </c>
      <c r="D113" s="23" t="s">
        <v>199</v>
      </c>
      <c r="E113" s="24" t="s">
        <v>142</v>
      </c>
      <c r="F113" s="24" t="s">
        <v>42</v>
      </c>
      <c r="G113" s="26"/>
    </row>
    <row r="114" spans="1:7" s="15" customFormat="1" ht="78.75" x14ac:dyDescent="0.2">
      <c r="A114" s="43">
        <f>+'Key Dates'!$B$5</f>
        <v>43101</v>
      </c>
      <c r="B114" s="43">
        <f>+'Key Dates'!$B$5</f>
        <v>43101</v>
      </c>
      <c r="C114" s="25" t="s">
        <v>201</v>
      </c>
      <c r="D114" s="23" t="s">
        <v>199</v>
      </c>
      <c r="E114" s="24" t="s">
        <v>158</v>
      </c>
      <c r="F114" s="24" t="s">
        <v>42</v>
      </c>
      <c r="G114" s="26"/>
    </row>
    <row r="115" spans="1:7" s="15" customFormat="1" ht="78.75" x14ac:dyDescent="0.2">
      <c r="A115" s="43">
        <f>+'Key Dates'!$B$5</f>
        <v>43101</v>
      </c>
      <c r="B115" s="43">
        <f>+'Key Dates'!$B$5</f>
        <v>43101</v>
      </c>
      <c r="C115" s="25" t="s">
        <v>202</v>
      </c>
      <c r="D115" s="23" t="s">
        <v>199</v>
      </c>
      <c r="E115" s="24" t="s">
        <v>144</v>
      </c>
      <c r="F115" s="24" t="s">
        <v>42</v>
      </c>
      <c r="G115" s="26"/>
    </row>
    <row r="116" spans="1:7" s="15" customFormat="1" ht="78.75" x14ac:dyDescent="0.2">
      <c r="A116" s="43">
        <f>+'Key Dates'!$B$5</f>
        <v>43101</v>
      </c>
      <c r="B116" s="43">
        <f>+'Key Dates'!$B$5</f>
        <v>43101</v>
      </c>
      <c r="C116" s="25" t="s">
        <v>203</v>
      </c>
      <c r="D116" s="23" t="s">
        <v>199</v>
      </c>
      <c r="E116" s="24" t="s">
        <v>145</v>
      </c>
      <c r="F116" s="24" t="s">
        <v>42</v>
      </c>
      <c r="G116" s="26"/>
    </row>
    <row r="117" spans="1:7" s="15" customFormat="1" ht="78.75" x14ac:dyDescent="0.2">
      <c r="A117" s="43">
        <f>+'Key Dates'!$B$5</f>
        <v>43101</v>
      </c>
      <c r="B117" s="43">
        <f>+'Key Dates'!$B$5</f>
        <v>43101</v>
      </c>
      <c r="C117" s="25" t="s">
        <v>204</v>
      </c>
      <c r="D117" s="23" t="s">
        <v>199</v>
      </c>
      <c r="E117" s="24" t="s">
        <v>157</v>
      </c>
      <c r="F117" s="24" t="s">
        <v>42</v>
      </c>
      <c r="G117" s="26"/>
    </row>
    <row r="118" spans="1:7" s="15" customFormat="1" ht="78.75" x14ac:dyDescent="0.2">
      <c r="A118" s="43">
        <f>+'Key Dates'!$B$5</f>
        <v>43101</v>
      </c>
      <c r="B118" s="43">
        <f>+'Key Dates'!$B$5</f>
        <v>43101</v>
      </c>
      <c r="C118" s="25" t="s">
        <v>205</v>
      </c>
      <c r="D118" s="23" t="s">
        <v>199</v>
      </c>
      <c r="E118" s="24" t="s">
        <v>146</v>
      </c>
      <c r="F118" s="24" t="s">
        <v>42</v>
      </c>
      <c r="G118" s="26"/>
    </row>
    <row r="119" spans="1:7" s="15" customFormat="1" ht="78.75" x14ac:dyDescent="0.2">
      <c r="A119" s="43">
        <f>+'Key Dates'!$B$5</f>
        <v>43101</v>
      </c>
      <c r="B119" s="43">
        <f>+'Key Dates'!$B$5</f>
        <v>43101</v>
      </c>
      <c r="C119" s="25" t="s">
        <v>206</v>
      </c>
      <c r="D119" s="23" t="s">
        <v>199</v>
      </c>
      <c r="E119" s="24" t="s">
        <v>147</v>
      </c>
      <c r="F119" s="24" t="s">
        <v>42</v>
      </c>
      <c r="G119" s="26"/>
    </row>
    <row r="120" spans="1:7" s="15" customFormat="1" ht="157.5" x14ac:dyDescent="0.2">
      <c r="A120" s="43">
        <f>+'Key Dates'!$B$5</f>
        <v>43101</v>
      </c>
      <c r="B120" s="43">
        <f>+'Key Dates'!$B$5</f>
        <v>43101</v>
      </c>
      <c r="C120" s="25" t="s">
        <v>1010</v>
      </c>
      <c r="D120" s="23" t="s">
        <v>1009</v>
      </c>
      <c r="E120" s="24" t="s">
        <v>138</v>
      </c>
      <c r="F120" s="24" t="s">
        <v>217</v>
      </c>
      <c r="G120" s="26"/>
    </row>
    <row r="121" spans="1:7" s="15" customFormat="1" ht="157.5" x14ac:dyDescent="0.2">
      <c r="A121" s="43">
        <f>+'Key Dates'!$B$5</f>
        <v>43101</v>
      </c>
      <c r="B121" s="43">
        <f>+'Key Dates'!$B$5</f>
        <v>43101</v>
      </c>
      <c r="C121" s="25" t="s">
        <v>1011</v>
      </c>
      <c r="D121" s="23" t="s">
        <v>1009</v>
      </c>
      <c r="E121" s="24" t="s">
        <v>158</v>
      </c>
      <c r="F121" s="24" t="s">
        <v>217</v>
      </c>
      <c r="G121" s="26"/>
    </row>
    <row r="122" spans="1:7" s="15" customFormat="1" ht="157.5" x14ac:dyDescent="0.2">
      <c r="A122" s="43">
        <f>+'Key Dates'!$B$5</f>
        <v>43101</v>
      </c>
      <c r="B122" s="43">
        <f>+'Key Dates'!$B$5</f>
        <v>43101</v>
      </c>
      <c r="C122" s="25" t="s">
        <v>1012</v>
      </c>
      <c r="D122" s="23" t="s">
        <v>1009</v>
      </c>
      <c r="E122" s="24" t="s">
        <v>144</v>
      </c>
      <c r="F122" s="24" t="s">
        <v>217</v>
      </c>
      <c r="G122" s="26"/>
    </row>
    <row r="123" spans="1:7" s="15" customFormat="1" ht="157.5" x14ac:dyDescent="0.2">
      <c r="A123" s="43">
        <f>+'Key Dates'!$B$5</f>
        <v>43101</v>
      </c>
      <c r="B123" s="43">
        <f>+'Key Dates'!$B$5</f>
        <v>43101</v>
      </c>
      <c r="C123" s="25" t="s">
        <v>1013</v>
      </c>
      <c r="D123" s="23" t="s">
        <v>1009</v>
      </c>
      <c r="E123" s="24" t="s">
        <v>145</v>
      </c>
      <c r="F123" s="24" t="s">
        <v>217</v>
      </c>
      <c r="G123" s="26"/>
    </row>
    <row r="124" spans="1:7" s="15" customFormat="1" ht="157.5" x14ac:dyDescent="0.2">
      <c r="A124" s="43">
        <f>+'Key Dates'!$B$5</f>
        <v>43101</v>
      </c>
      <c r="B124" s="43">
        <f>+'Key Dates'!$B$5</f>
        <v>43101</v>
      </c>
      <c r="C124" s="25" t="s">
        <v>1014</v>
      </c>
      <c r="D124" s="23" t="s">
        <v>1009</v>
      </c>
      <c r="E124" s="24" t="s">
        <v>157</v>
      </c>
      <c r="F124" s="24" t="s">
        <v>217</v>
      </c>
      <c r="G124" s="26"/>
    </row>
    <row r="125" spans="1:7" s="15" customFormat="1" ht="157.5" x14ac:dyDescent="0.2">
      <c r="A125" s="43">
        <f>+'Key Dates'!$B$5</f>
        <v>43101</v>
      </c>
      <c r="B125" s="43">
        <f>+'Key Dates'!$B$5</f>
        <v>43101</v>
      </c>
      <c r="C125" s="25" t="s">
        <v>1015</v>
      </c>
      <c r="D125" s="23" t="s">
        <v>1009</v>
      </c>
      <c r="E125" s="24" t="s">
        <v>146</v>
      </c>
      <c r="F125" s="24" t="s">
        <v>217</v>
      </c>
      <c r="G125" s="26"/>
    </row>
    <row r="126" spans="1:7" s="15" customFormat="1" ht="173.25" x14ac:dyDescent="0.2">
      <c r="A126" s="43">
        <f>+'Key Dates'!$B$5</f>
        <v>43101</v>
      </c>
      <c r="B126" s="43">
        <f>+'Key Dates'!$B$5</f>
        <v>43101</v>
      </c>
      <c r="C126" s="25" t="s">
        <v>1016</v>
      </c>
      <c r="D126" s="23" t="s">
        <v>1009</v>
      </c>
      <c r="E126" s="24" t="s">
        <v>147</v>
      </c>
      <c r="F126" s="24" t="s">
        <v>217</v>
      </c>
      <c r="G126" s="26"/>
    </row>
    <row r="127" spans="1:7" s="15" customFormat="1" ht="126" x14ac:dyDescent="0.2">
      <c r="A127" s="43">
        <f>+'Key Dates'!$B$5</f>
        <v>43101</v>
      </c>
      <c r="B127" s="43">
        <v>43131</v>
      </c>
      <c r="C127" s="25" t="s">
        <v>1106</v>
      </c>
      <c r="D127" s="23" t="s">
        <v>1105</v>
      </c>
      <c r="E127" s="24" t="s">
        <v>138</v>
      </c>
      <c r="F127" s="24" t="s">
        <v>216</v>
      </c>
      <c r="G127" s="26"/>
    </row>
    <row r="128" spans="1:7" s="15" customFormat="1" ht="126" x14ac:dyDescent="0.2">
      <c r="A128" s="43">
        <f>+'Key Dates'!$B$5</f>
        <v>43101</v>
      </c>
      <c r="B128" s="43">
        <v>43131</v>
      </c>
      <c r="C128" s="25" t="s">
        <v>1107</v>
      </c>
      <c r="D128" s="23" t="s">
        <v>1105</v>
      </c>
      <c r="E128" s="24" t="s">
        <v>158</v>
      </c>
      <c r="F128" s="24" t="s">
        <v>216</v>
      </c>
      <c r="G128" s="26"/>
    </row>
    <row r="129" spans="1:7" s="15" customFormat="1" ht="110.25" x14ac:dyDescent="0.2">
      <c r="A129" s="43">
        <f>+'Key Dates'!$B$5</f>
        <v>43101</v>
      </c>
      <c r="B129" s="43">
        <f>+'Key Dates'!$B$5+60</f>
        <v>43161</v>
      </c>
      <c r="C129" s="25" t="s">
        <v>306</v>
      </c>
      <c r="D129" s="23" t="s">
        <v>305</v>
      </c>
      <c r="E129" s="24" t="s">
        <v>138</v>
      </c>
      <c r="F129" s="24" t="s">
        <v>42</v>
      </c>
      <c r="G129" s="26"/>
    </row>
    <row r="130" spans="1:7" s="15" customFormat="1" ht="126" x14ac:dyDescent="0.2">
      <c r="A130" s="43">
        <f>+'Key Dates'!$B$5</f>
        <v>43101</v>
      </c>
      <c r="B130" s="43">
        <f>+'Key Dates'!$B$5+60</f>
        <v>43161</v>
      </c>
      <c r="C130" s="25" t="s">
        <v>307</v>
      </c>
      <c r="D130" s="23" t="s">
        <v>207</v>
      </c>
      <c r="E130" s="24" t="s">
        <v>141</v>
      </c>
      <c r="F130" s="24" t="s">
        <v>42</v>
      </c>
      <c r="G130" s="26"/>
    </row>
    <row r="131" spans="1:7" s="15" customFormat="1" ht="126" x14ac:dyDescent="0.2">
      <c r="A131" s="43">
        <f>+'Key Dates'!$B$5</f>
        <v>43101</v>
      </c>
      <c r="B131" s="43">
        <f>+'Key Dates'!$B$5+60</f>
        <v>43161</v>
      </c>
      <c r="C131" s="25" t="s">
        <v>308</v>
      </c>
      <c r="D131" s="23" t="s">
        <v>207</v>
      </c>
      <c r="E131" s="24" t="s">
        <v>142</v>
      </c>
      <c r="F131" s="24" t="s">
        <v>42</v>
      </c>
      <c r="G131" s="26"/>
    </row>
    <row r="132" spans="1:7" s="15" customFormat="1" ht="110.25" x14ac:dyDescent="0.2">
      <c r="A132" s="43">
        <f>+'Key Dates'!$B$5</f>
        <v>43101</v>
      </c>
      <c r="B132" s="43">
        <f>+'Key Dates'!$B$5+60</f>
        <v>43161</v>
      </c>
      <c r="C132" s="25" t="s">
        <v>309</v>
      </c>
      <c r="D132" s="23" t="s">
        <v>207</v>
      </c>
      <c r="E132" s="24" t="s">
        <v>158</v>
      </c>
      <c r="F132" s="24" t="s">
        <v>42</v>
      </c>
      <c r="G132" s="26"/>
    </row>
    <row r="133" spans="1:7" s="15" customFormat="1" ht="126" x14ac:dyDescent="0.2">
      <c r="A133" s="43">
        <f>+'Key Dates'!$B$5</f>
        <v>43101</v>
      </c>
      <c r="B133" s="43">
        <f>+'Key Dates'!$B$5+60</f>
        <v>43161</v>
      </c>
      <c r="C133" s="25" t="s">
        <v>310</v>
      </c>
      <c r="D133" s="23" t="s">
        <v>207</v>
      </c>
      <c r="E133" s="24" t="s">
        <v>144</v>
      </c>
      <c r="F133" s="24" t="s">
        <v>42</v>
      </c>
      <c r="G133" s="26"/>
    </row>
    <row r="134" spans="1:7" s="15" customFormat="1" ht="126" x14ac:dyDescent="0.2">
      <c r="A134" s="43">
        <f>+'Key Dates'!$B$5</f>
        <v>43101</v>
      </c>
      <c r="B134" s="43">
        <f>+'Key Dates'!$B$5+60</f>
        <v>43161</v>
      </c>
      <c r="C134" s="25" t="s">
        <v>311</v>
      </c>
      <c r="D134" s="23" t="s">
        <v>207</v>
      </c>
      <c r="E134" s="24" t="s">
        <v>145</v>
      </c>
      <c r="F134" s="24" t="s">
        <v>42</v>
      </c>
      <c r="G134" s="26"/>
    </row>
    <row r="135" spans="1:7" s="15" customFormat="1" ht="126" x14ac:dyDescent="0.2">
      <c r="A135" s="43">
        <v>43101</v>
      </c>
      <c r="B135" s="43">
        <v>43465</v>
      </c>
      <c r="C135" s="25" t="s">
        <v>1331</v>
      </c>
      <c r="D135" s="23" t="s">
        <v>1319</v>
      </c>
      <c r="E135" s="24" t="s">
        <v>138</v>
      </c>
      <c r="F135" s="24" t="s">
        <v>46</v>
      </c>
      <c r="G135" s="26"/>
    </row>
    <row r="136" spans="1:7" s="15" customFormat="1" ht="141.75" x14ac:dyDescent="0.2">
      <c r="A136" s="43">
        <v>43101</v>
      </c>
      <c r="B136" s="43">
        <v>43465</v>
      </c>
      <c r="C136" s="25" t="s">
        <v>1330</v>
      </c>
      <c r="D136" s="23" t="s">
        <v>1319</v>
      </c>
      <c r="E136" s="24" t="s">
        <v>141</v>
      </c>
      <c r="F136" s="24" t="s">
        <v>46</v>
      </c>
      <c r="G136" s="26"/>
    </row>
    <row r="137" spans="1:7" s="15" customFormat="1" ht="141.75" x14ac:dyDescent="0.2">
      <c r="A137" s="43">
        <v>43101</v>
      </c>
      <c r="B137" s="43">
        <v>43465</v>
      </c>
      <c r="C137" s="25" t="s">
        <v>1329</v>
      </c>
      <c r="D137" s="23" t="s">
        <v>1319</v>
      </c>
      <c r="E137" s="24" t="s">
        <v>142</v>
      </c>
      <c r="F137" s="24" t="s">
        <v>46</v>
      </c>
      <c r="G137" s="26"/>
    </row>
    <row r="138" spans="1:7" s="15" customFormat="1" ht="141.75" x14ac:dyDescent="0.2">
      <c r="A138" s="43">
        <v>43101</v>
      </c>
      <c r="B138" s="43">
        <v>43465</v>
      </c>
      <c r="C138" s="25" t="s">
        <v>1328</v>
      </c>
      <c r="D138" s="23" t="s">
        <v>1319</v>
      </c>
      <c r="E138" s="24" t="s">
        <v>158</v>
      </c>
      <c r="F138" s="24" t="s">
        <v>46</v>
      </c>
      <c r="G138" s="26"/>
    </row>
    <row r="139" spans="1:7" s="15" customFormat="1" ht="126" x14ac:dyDescent="0.2">
      <c r="A139" s="43">
        <v>43101</v>
      </c>
      <c r="B139" s="43">
        <v>43465</v>
      </c>
      <c r="C139" s="25" t="s">
        <v>1327</v>
      </c>
      <c r="D139" s="23" t="s">
        <v>1319</v>
      </c>
      <c r="E139" s="24" t="s">
        <v>143</v>
      </c>
      <c r="F139" s="24" t="s">
        <v>46</v>
      </c>
      <c r="G139" s="26"/>
    </row>
    <row r="140" spans="1:7" s="15" customFormat="1" ht="141.75" x14ac:dyDescent="0.2">
      <c r="A140" s="43">
        <v>43101</v>
      </c>
      <c r="B140" s="43">
        <v>43465</v>
      </c>
      <c r="C140" s="25" t="s">
        <v>1326</v>
      </c>
      <c r="D140" s="23" t="s">
        <v>1319</v>
      </c>
      <c r="E140" s="24" t="s">
        <v>144</v>
      </c>
      <c r="F140" s="24" t="s">
        <v>46</v>
      </c>
      <c r="G140" s="26"/>
    </row>
    <row r="141" spans="1:7" s="15" customFormat="1" ht="141.75" x14ac:dyDescent="0.2">
      <c r="A141" s="43">
        <v>43101</v>
      </c>
      <c r="B141" s="43">
        <v>43465</v>
      </c>
      <c r="C141" s="25" t="s">
        <v>1325</v>
      </c>
      <c r="D141" s="23" t="s">
        <v>1319</v>
      </c>
      <c r="E141" s="24" t="s">
        <v>145</v>
      </c>
      <c r="F141" s="24" t="s">
        <v>46</v>
      </c>
      <c r="G141" s="26"/>
    </row>
    <row r="142" spans="1:7" s="15" customFormat="1" ht="141.75" x14ac:dyDescent="0.2">
      <c r="A142" s="43">
        <v>43101</v>
      </c>
      <c r="B142" s="43">
        <v>43465</v>
      </c>
      <c r="C142" s="25" t="s">
        <v>1324</v>
      </c>
      <c r="D142" s="23" t="s">
        <v>1319</v>
      </c>
      <c r="E142" s="24" t="s">
        <v>156</v>
      </c>
      <c r="F142" s="24" t="s">
        <v>46</v>
      </c>
      <c r="G142" s="26"/>
    </row>
    <row r="143" spans="1:7" s="15" customFormat="1" ht="141.75" x14ac:dyDescent="0.2">
      <c r="A143" s="43">
        <v>43101</v>
      </c>
      <c r="B143" s="43">
        <v>43465</v>
      </c>
      <c r="C143" s="25" t="s">
        <v>1323</v>
      </c>
      <c r="D143" s="23" t="s">
        <v>1319</v>
      </c>
      <c r="E143" s="24" t="s">
        <v>157</v>
      </c>
      <c r="F143" s="24" t="s">
        <v>46</v>
      </c>
      <c r="G143" s="26"/>
    </row>
    <row r="144" spans="1:7" s="15" customFormat="1" ht="141.75" x14ac:dyDescent="0.2">
      <c r="A144" s="43">
        <v>43101</v>
      </c>
      <c r="B144" s="43">
        <v>43465</v>
      </c>
      <c r="C144" s="25" t="s">
        <v>1322</v>
      </c>
      <c r="D144" s="23" t="s">
        <v>1319</v>
      </c>
      <c r="E144" s="24" t="s">
        <v>135</v>
      </c>
      <c r="F144" s="24" t="s">
        <v>46</v>
      </c>
      <c r="G144" s="26"/>
    </row>
    <row r="145" spans="1:7" s="15" customFormat="1" ht="141.75" x14ac:dyDescent="0.2">
      <c r="A145" s="43">
        <v>43101</v>
      </c>
      <c r="B145" s="43">
        <v>43465</v>
      </c>
      <c r="C145" s="25" t="s">
        <v>1321</v>
      </c>
      <c r="D145" s="23" t="s">
        <v>1319</v>
      </c>
      <c r="E145" s="24" t="s">
        <v>146</v>
      </c>
      <c r="F145" s="24" t="s">
        <v>46</v>
      </c>
      <c r="G145" s="26"/>
    </row>
    <row r="146" spans="1:7" s="15" customFormat="1" ht="141.75" x14ac:dyDescent="0.2">
      <c r="A146" s="43">
        <v>43101</v>
      </c>
      <c r="B146" s="43">
        <v>43465</v>
      </c>
      <c r="C146" s="25" t="s">
        <v>1320</v>
      </c>
      <c r="D146" s="23" t="s">
        <v>1319</v>
      </c>
      <c r="E146" s="24" t="s">
        <v>147</v>
      </c>
      <c r="F146" s="24" t="s">
        <v>46</v>
      </c>
      <c r="G146" s="26"/>
    </row>
    <row r="147" spans="1:7" s="15" customFormat="1" ht="141.75" x14ac:dyDescent="0.2">
      <c r="A147" s="43">
        <v>43101</v>
      </c>
      <c r="B147" s="43">
        <v>43465</v>
      </c>
      <c r="C147" s="25" t="s">
        <v>1332</v>
      </c>
      <c r="D147" s="23" t="s">
        <v>72</v>
      </c>
      <c r="E147" s="24" t="s">
        <v>138</v>
      </c>
      <c r="F147" s="24" t="s">
        <v>46</v>
      </c>
      <c r="G147" s="26"/>
    </row>
    <row r="148" spans="1:7" s="15" customFormat="1" ht="141.75" x14ac:dyDescent="0.2">
      <c r="A148" s="43">
        <v>43101</v>
      </c>
      <c r="B148" s="43">
        <v>43465</v>
      </c>
      <c r="C148" s="25" t="s">
        <v>1333</v>
      </c>
      <c r="D148" s="23" t="s">
        <v>72</v>
      </c>
      <c r="E148" s="24" t="s">
        <v>141</v>
      </c>
      <c r="F148" s="24" t="s">
        <v>46</v>
      </c>
      <c r="G148" s="26"/>
    </row>
    <row r="149" spans="1:7" s="15" customFormat="1" ht="141.75" x14ac:dyDescent="0.2">
      <c r="A149" s="43">
        <v>43101</v>
      </c>
      <c r="B149" s="43">
        <v>43465</v>
      </c>
      <c r="C149" s="25" t="s">
        <v>1334</v>
      </c>
      <c r="D149" s="23" t="s">
        <v>72</v>
      </c>
      <c r="E149" s="24" t="s">
        <v>142</v>
      </c>
      <c r="F149" s="24" t="s">
        <v>46</v>
      </c>
      <c r="G149" s="26"/>
    </row>
    <row r="150" spans="1:7" s="15" customFormat="1" ht="141.75" x14ac:dyDescent="0.2">
      <c r="A150" s="43">
        <v>43101</v>
      </c>
      <c r="B150" s="43">
        <v>43465</v>
      </c>
      <c r="C150" s="25" t="s">
        <v>1335</v>
      </c>
      <c r="D150" s="23" t="s">
        <v>72</v>
      </c>
      <c r="E150" s="24" t="s">
        <v>158</v>
      </c>
      <c r="F150" s="24" t="s">
        <v>46</v>
      </c>
      <c r="G150" s="26"/>
    </row>
    <row r="151" spans="1:7" s="15" customFormat="1" ht="141.75" x14ac:dyDescent="0.2">
      <c r="A151" s="43">
        <v>43101</v>
      </c>
      <c r="B151" s="43">
        <v>43465</v>
      </c>
      <c r="C151" s="25" t="s">
        <v>1336</v>
      </c>
      <c r="D151" s="23" t="s">
        <v>72</v>
      </c>
      <c r="E151" s="24" t="s">
        <v>143</v>
      </c>
      <c r="F151" s="24" t="s">
        <v>46</v>
      </c>
      <c r="G151" s="26"/>
    </row>
    <row r="152" spans="1:7" s="15" customFormat="1" ht="141.75" x14ac:dyDescent="0.2">
      <c r="A152" s="43">
        <v>43101</v>
      </c>
      <c r="B152" s="43">
        <v>43465</v>
      </c>
      <c r="C152" s="25" t="s">
        <v>1337</v>
      </c>
      <c r="D152" s="23" t="s">
        <v>72</v>
      </c>
      <c r="E152" s="24" t="s">
        <v>144</v>
      </c>
      <c r="F152" s="24" t="s">
        <v>46</v>
      </c>
      <c r="G152" s="26"/>
    </row>
    <row r="153" spans="1:7" s="15" customFormat="1" ht="141.75" x14ac:dyDescent="0.2">
      <c r="A153" s="43">
        <v>43101</v>
      </c>
      <c r="B153" s="43">
        <v>43465</v>
      </c>
      <c r="C153" s="25" t="s">
        <v>1338</v>
      </c>
      <c r="D153" s="23" t="s">
        <v>72</v>
      </c>
      <c r="E153" s="24" t="s">
        <v>145</v>
      </c>
      <c r="F153" s="24" t="s">
        <v>46</v>
      </c>
      <c r="G153" s="26"/>
    </row>
    <row r="154" spans="1:7" s="15" customFormat="1" ht="141.75" x14ac:dyDescent="0.2">
      <c r="A154" s="43">
        <v>43101</v>
      </c>
      <c r="B154" s="43">
        <v>43465</v>
      </c>
      <c r="C154" s="25" t="s">
        <v>1339</v>
      </c>
      <c r="D154" s="23" t="s">
        <v>72</v>
      </c>
      <c r="E154" s="24" t="s">
        <v>156</v>
      </c>
      <c r="F154" s="24" t="s">
        <v>46</v>
      </c>
      <c r="G154" s="26"/>
    </row>
    <row r="155" spans="1:7" s="15" customFormat="1" ht="141.75" x14ac:dyDescent="0.2">
      <c r="A155" s="43">
        <v>43101</v>
      </c>
      <c r="B155" s="43">
        <v>43465</v>
      </c>
      <c r="C155" s="25" t="s">
        <v>1340</v>
      </c>
      <c r="D155" s="23" t="s">
        <v>72</v>
      </c>
      <c r="E155" s="24" t="s">
        <v>157</v>
      </c>
      <c r="F155" s="24" t="s">
        <v>46</v>
      </c>
      <c r="G155" s="26"/>
    </row>
    <row r="156" spans="1:7" s="15" customFormat="1" ht="141.75" x14ac:dyDescent="0.2">
      <c r="A156" s="43">
        <v>43101</v>
      </c>
      <c r="B156" s="43">
        <v>43465</v>
      </c>
      <c r="C156" s="25" t="s">
        <v>1341</v>
      </c>
      <c r="D156" s="23" t="s">
        <v>72</v>
      </c>
      <c r="E156" s="24" t="s">
        <v>135</v>
      </c>
      <c r="F156" s="24" t="s">
        <v>46</v>
      </c>
      <c r="G156" s="26"/>
    </row>
    <row r="157" spans="1:7" s="15" customFormat="1" ht="141.75" x14ac:dyDescent="0.2">
      <c r="A157" s="43">
        <v>43101</v>
      </c>
      <c r="B157" s="43">
        <v>43465</v>
      </c>
      <c r="C157" s="25" t="s">
        <v>1342</v>
      </c>
      <c r="D157" s="23" t="s">
        <v>72</v>
      </c>
      <c r="E157" s="24" t="s">
        <v>146</v>
      </c>
      <c r="F157" s="24" t="s">
        <v>46</v>
      </c>
      <c r="G157" s="26"/>
    </row>
    <row r="158" spans="1:7" s="15" customFormat="1" ht="141.75" x14ac:dyDescent="0.2">
      <c r="A158" s="43">
        <v>43101</v>
      </c>
      <c r="B158" s="43">
        <v>43465</v>
      </c>
      <c r="C158" s="25" t="s">
        <v>1343</v>
      </c>
      <c r="D158" s="23" t="s">
        <v>72</v>
      </c>
      <c r="E158" s="24" t="s">
        <v>147</v>
      </c>
      <c r="F158" s="24" t="s">
        <v>46</v>
      </c>
      <c r="G158" s="26"/>
    </row>
    <row r="159" spans="1:7" s="15" customFormat="1" ht="110.25" x14ac:dyDescent="0.2">
      <c r="A159" s="43">
        <f>+'Key Dates'!$B$6-70</f>
        <v>43102</v>
      </c>
      <c r="B159" s="43">
        <f>+'Key Dates'!$B$6-70</f>
        <v>43102</v>
      </c>
      <c r="C159" s="25" t="s">
        <v>209</v>
      </c>
      <c r="D159" s="23" t="s">
        <v>1</v>
      </c>
      <c r="E159" s="24" t="s">
        <v>138</v>
      </c>
      <c r="F159" s="24" t="s">
        <v>2144</v>
      </c>
      <c r="G159" s="26"/>
    </row>
    <row r="160" spans="1:7" s="15" customFormat="1" ht="110.25" x14ac:dyDescent="0.2">
      <c r="A160" s="43">
        <f>+'Key Dates'!$B$6-70</f>
        <v>43102</v>
      </c>
      <c r="B160" s="43">
        <f>+'Key Dates'!$B$6-70</f>
        <v>43102</v>
      </c>
      <c r="C160" s="25" t="s">
        <v>210</v>
      </c>
      <c r="D160" s="23" t="s">
        <v>1</v>
      </c>
      <c r="E160" s="24" t="s">
        <v>158</v>
      </c>
      <c r="F160" s="24" t="s">
        <v>2144</v>
      </c>
      <c r="G160" s="26"/>
    </row>
    <row r="161" spans="1:7" s="15" customFormat="1" ht="126" x14ac:dyDescent="0.2">
      <c r="A161" s="43">
        <f>+'Key Dates'!$B$6-70</f>
        <v>43102</v>
      </c>
      <c r="B161" s="43">
        <f>+'Key Dates'!$B$6-70</f>
        <v>43102</v>
      </c>
      <c r="C161" s="25" t="s">
        <v>208</v>
      </c>
      <c r="D161" s="23" t="s">
        <v>1</v>
      </c>
      <c r="E161" s="24" t="s">
        <v>156</v>
      </c>
      <c r="F161" s="24" t="s">
        <v>2144</v>
      </c>
      <c r="G161" s="26"/>
    </row>
    <row r="162" spans="1:7" s="45" customFormat="1" ht="141.75" x14ac:dyDescent="0.2">
      <c r="A162" s="43">
        <f>+'Key Dates'!$B$37-98</f>
        <v>43102</v>
      </c>
      <c r="B162" s="43">
        <f>+'Key Dates'!$B$37-98</f>
        <v>43102</v>
      </c>
      <c r="C162" s="22" t="s">
        <v>2383</v>
      </c>
      <c r="D162" s="23" t="s">
        <v>74</v>
      </c>
      <c r="E162" s="24" t="s">
        <v>211</v>
      </c>
      <c r="F162" s="24" t="s">
        <v>2145</v>
      </c>
      <c r="G162" s="46"/>
    </row>
    <row r="163" spans="1:7" s="15" customFormat="1" ht="78.75" x14ac:dyDescent="0.2">
      <c r="A163" s="43">
        <f>+'Key Dates'!$B$6-70</f>
        <v>43102</v>
      </c>
      <c r="B163" s="43">
        <f>+'Key Dates'!$B$6-56</f>
        <v>43116</v>
      </c>
      <c r="C163" s="25" t="s">
        <v>213</v>
      </c>
      <c r="D163" s="23" t="s">
        <v>47</v>
      </c>
      <c r="E163" s="24" t="s">
        <v>138</v>
      </c>
      <c r="F163" s="24" t="s">
        <v>46</v>
      </c>
      <c r="G163" s="26"/>
    </row>
    <row r="164" spans="1:7" s="15" customFormat="1" ht="78.75" x14ac:dyDescent="0.2">
      <c r="A164" s="43">
        <f>+'Key Dates'!$B$6-70</f>
        <v>43102</v>
      </c>
      <c r="B164" s="43">
        <f>+'Key Dates'!$B$6-56</f>
        <v>43116</v>
      </c>
      <c r="C164" s="25" t="s">
        <v>214</v>
      </c>
      <c r="D164" s="23" t="s">
        <v>47</v>
      </c>
      <c r="E164" s="24" t="s">
        <v>158</v>
      </c>
      <c r="F164" s="24" t="s">
        <v>46</v>
      </c>
      <c r="G164" s="26"/>
    </row>
    <row r="165" spans="1:7" s="15" customFormat="1" ht="78.75" x14ac:dyDescent="0.2">
      <c r="A165" s="43">
        <f>+'Key Dates'!$B$6-70</f>
        <v>43102</v>
      </c>
      <c r="B165" s="43">
        <f>+'Key Dates'!$B$6-56</f>
        <v>43116</v>
      </c>
      <c r="C165" s="25" t="s">
        <v>212</v>
      </c>
      <c r="D165" s="23" t="s">
        <v>47</v>
      </c>
      <c r="E165" s="24" t="s">
        <v>156</v>
      </c>
      <c r="F165" s="24" t="s">
        <v>46</v>
      </c>
      <c r="G165" s="26"/>
    </row>
    <row r="166" spans="1:7" s="15" customFormat="1" ht="126" x14ac:dyDescent="0.2">
      <c r="A166" s="43">
        <f>+'Key Dates'!$B$35-42</f>
        <v>43102</v>
      </c>
      <c r="B166" s="43">
        <f>+'Key Dates'!$B$35-1</f>
        <v>43143</v>
      </c>
      <c r="C166" s="25" t="s">
        <v>1452</v>
      </c>
      <c r="D166" s="23" t="s">
        <v>32</v>
      </c>
      <c r="E166" s="24" t="s">
        <v>226</v>
      </c>
      <c r="F166" s="24" t="s">
        <v>49</v>
      </c>
      <c r="G166" s="26"/>
    </row>
    <row r="167" spans="1:7" s="15" customFormat="1" ht="126" x14ac:dyDescent="0.2">
      <c r="A167" s="43">
        <v>43109</v>
      </c>
      <c r="B167" s="43">
        <v>43109</v>
      </c>
      <c r="C167" s="25" t="s">
        <v>218</v>
      </c>
      <c r="D167" s="23" t="s">
        <v>0</v>
      </c>
      <c r="E167" s="24" t="s">
        <v>138</v>
      </c>
      <c r="F167" s="24" t="s">
        <v>216</v>
      </c>
      <c r="G167" s="26"/>
    </row>
    <row r="168" spans="1:7" s="15" customFormat="1" ht="126" x14ac:dyDescent="0.2">
      <c r="A168" s="43">
        <v>43109</v>
      </c>
      <c r="B168" s="43">
        <v>43109</v>
      </c>
      <c r="C168" s="25" t="s">
        <v>219</v>
      </c>
      <c r="D168" s="23" t="s">
        <v>0</v>
      </c>
      <c r="E168" s="24" t="s">
        <v>142</v>
      </c>
      <c r="F168" s="24" t="s">
        <v>216</v>
      </c>
      <c r="G168" s="26"/>
    </row>
    <row r="169" spans="1:7" s="15" customFormat="1" ht="126" x14ac:dyDescent="0.2">
      <c r="A169" s="43">
        <v>43109</v>
      </c>
      <c r="B169" s="43">
        <v>43109</v>
      </c>
      <c r="C169" s="25" t="s">
        <v>220</v>
      </c>
      <c r="D169" s="23" t="s">
        <v>0</v>
      </c>
      <c r="E169" s="24" t="s">
        <v>158</v>
      </c>
      <c r="F169" s="24" t="s">
        <v>216</v>
      </c>
      <c r="G169" s="26"/>
    </row>
    <row r="170" spans="1:7" s="15" customFormat="1" ht="141.75" x14ac:dyDescent="0.2">
      <c r="A170" s="43">
        <v>43109</v>
      </c>
      <c r="B170" s="43">
        <v>43109</v>
      </c>
      <c r="C170" s="25" t="s">
        <v>221</v>
      </c>
      <c r="D170" s="23" t="s">
        <v>0</v>
      </c>
      <c r="E170" s="24" t="s">
        <v>144</v>
      </c>
      <c r="F170" s="24" t="s">
        <v>216</v>
      </c>
      <c r="G170" s="26"/>
    </row>
    <row r="171" spans="1:7" s="15" customFormat="1" ht="141.75" x14ac:dyDescent="0.2">
      <c r="A171" s="43">
        <v>43109</v>
      </c>
      <c r="B171" s="43">
        <v>43109</v>
      </c>
      <c r="C171" s="25" t="s">
        <v>222</v>
      </c>
      <c r="D171" s="23" t="s">
        <v>0</v>
      </c>
      <c r="E171" s="24" t="s">
        <v>145</v>
      </c>
      <c r="F171" s="24" t="s">
        <v>216</v>
      </c>
      <c r="G171" s="26"/>
    </row>
    <row r="172" spans="1:7" s="15" customFormat="1" ht="141.75" x14ac:dyDescent="0.2">
      <c r="A172" s="43">
        <v>43109</v>
      </c>
      <c r="B172" s="43">
        <v>43109</v>
      </c>
      <c r="C172" s="25" t="s">
        <v>215</v>
      </c>
      <c r="D172" s="23" t="s">
        <v>0</v>
      </c>
      <c r="E172" s="24" t="s">
        <v>156</v>
      </c>
      <c r="F172" s="24" t="s">
        <v>216</v>
      </c>
      <c r="G172" s="26"/>
    </row>
    <row r="173" spans="1:7" s="15" customFormat="1" ht="141.75" x14ac:dyDescent="0.2">
      <c r="A173" s="43">
        <v>43109</v>
      </c>
      <c r="B173" s="43">
        <v>43109</v>
      </c>
      <c r="C173" s="25" t="s">
        <v>223</v>
      </c>
      <c r="D173" s="23" t="s">
        <v>0</v>
      </c>
      <c r="E173" s="24" t="s">
        <v>157</v>
      </c>
      <c r="F173" s="24" t="s">
        <v>216</v>
      </c>
      <c r="G173" s="26"/>
    </row>
    <row r="174" spans="1:7" s="15" customFormat="1" ht="141.75" x14ac:dyDescent="0.2">
      <c r="A174" s="43">
        <v>43109</v>
      </c>
      <c r="B174" s="43">
        <v>43109</v>
      </c>
      <c r="C174" s="25" t="s">
        <v>224</v>
      </c>
      <c r="D174" s="23" t="s">
        <v>0</v>
      </c>
      <c r="E174" s="24" t="s">
        <v>146</v>
      </c>
      <c r="F174" s="24" t="s">
        <v>216</v>
      </c>
      <c r="G174" s="26"/>
    </row>
    <row r="175" spans="1:7" s="15" customFormat="1" ht="141.75" x14ac:dyDescent="0.2">
      <c r="A175" s="43">
        <v>43109</v>
      </c>
      <c r="B175" s="43">
        <v>43109</v>
      </c>
      <c r="C175" s="25" t="s">
        <v>225</v>
      </c>
      <c r="D175" s="23" t="s">
        <v>0</v>
      </c>
      <c r="E175" s="24" t="s">
        <v>147</v>
      </c>
      <c r="F175" s="24" t="s">
        <v>216</v>
      </c>
      <c r="G175" s="26"/>
    </row>
    <row r="176" spans="1:7" s="45" customFormat="1" ht="283.5" x14ac:dyDescent="0.2">
      <c r="A176" s="43">
        <v>43109</v>
      </c>
      <c r="B176" s="43">
        <v>43109</v>
      </c>
      <c r="C176" s="22" t="s">
        <v>2428</v>
      </c>
      <c r="D176" s="23" t="s">
        <v>0</v>
      </c>
      <c r="E176" s="24" t="s">
        <v>226</v>
      </c>
      <c r="F176" s="24" t="s">
        <v>2145</v>
      </c>
      <c r="G176" s="46"/>
    </row>
    <row r="177" spans="1:8" customFormat="1" ht="157.5" x14ac:dyDescent="0.2">
      <c r="A177" s="43">
        <f>+'Key Dates'!$B$37-90</f>
        <v>43110</v>
      </c>
      <c r="B177" s="43">
        <f>+'Key Dates'!$B$37-90</f>
        <v>43110</v>
      </c>
      <c r="C177" s="25" t="s">
        <v>1145</v>
      </c>
      <c r="D177" s="23" t="s">
        <v>1141</v>
      </c>
      <c r="E177" s="24" t="s">
        <v>211</v>
      </c>
      <c r="F177" s="24" t="s">
        <v>49</v>
      </c>
      <c r="G177" s="26"/>
      <c r="H177" s="15"/>
    </row>
    <row r="178" spans="1:8" customFormat="1" ht="141.75" x14ac:dyDescent="0.2">
      <c r="A178" s="43">
        <f>+'Key Dates'!$B$37-90</f>
        <v>43110</v>
      </c>
      <c r="B178" s="43">
        <f>+'Key Dates'!$B$37-90</f>
        <v>43110</v>
      </c>
      <c r="C178" s="25" t="s">
        <v>1241</v>
      </c>
      <c r="D178" s="23" t="s">
        <v>1237</v>
      </c>
      <c r="E178" s="24" t="s">
        <v>211</v>
      </c>
      <c r="F178" s="24" t="s">
        <v>2144</v>
      </c>
      <c r="G178" s="26"/>
      <c r="H178" s="15"/>
    </row>
    <row r="179" spans="1:8" customFormat="1" ht="110.25" x14ac:dyDescent="0.2">
      <c r="A179" s="43">
        <f>+'Key Dates'!$B$37-90</f>
        <v>43110</v>
      </c>
      <c r="B179" s="43">
        <f>+'Key Dates'!$B$37-90</f>
        <v>43110</v>
      </c>
      <c r="C179" s="25" t="s">
        <v>1249</v>
      </c>
      <c r="D179" s="23" t="s">
        <v>1246</v>
      </c>
      <c r="E179" s="24" t="s">
        <v>211</v>
      </c>
      <c r="F179" s="24" t="s">
        <v>1247</v>
      </c>
      <c r="G179" s="26"/>
      <c r="H179" s="15"/>
    </row>
    <row r="180" spans="1:8" customFormat="1" ht="126" x14ac:dyDescent="0.2">
      <c r="A180" s="43">
        <f>+'Key Dates'!$B$6-60</f>
        <v>43112</v>
      </c>
      <c r="B180" s="43">
        <f>+'Key Dates'!$B$6-60</f>
        <v>43112</v>
      </c>
      <c r="C180" s="25" t="s">
        <v>1087</v>
      </c>
      <c r="D180" s="23" t="s">
        <v>1085</v>
      </c>
      <c r="E180" s="24" t="s">
        <v>138</v>
      </c>
      <c r="F180" s="24" t="s">
        <v>216</v>
      </c>
      <c r="G180" s="26"/>
      <c r="H180" s="15"/>
    </row>
    <row r="181" spans="1:8" customFormat="1" ht="126" x14ac:dyDescent="0.2">
      <c r="A181" s="43">
        <f>+'Key Dates'!$B$6-60</f>
        <v>43112</v>
      </c>
      <c r="B181" s="43">
        <f>+'Key Dates'!$B$6-60</f>
        <v>43112</v>
      </c>
      <c r="C181" s="25" t="s">
        <v>1088</v>
      </c>
      <c r="D181" s="23" t="s">
        <v>1085</v>
      </c>
      <c r="E181" s="24" t="s">
        <v>158</v>
      </c>
      <c r="F181" s="24" t="s">
        <v>216</v>
      </c>
      <c r="G181" s="26"/>
      <c r="H181" s="15"/>
    </row>
    <row r="182" spans="1:8" customFormat="1" ht="141.75" x14ac:dyDescent="0.2">
      <c r="A182" s="43">
        <f>+'Key Dates'!$B$6-60</f>
        <v>43112</v>
      </c>
      <c r="B182" s="43">
        <f>+'Key Dates'!$B$6-60</f>
        <v>43112</v>
      </c>
      <c r="C182" s="25" t="s">
        <v>1089</v>
      </c>
      <c r="D182" s="23" t="s">
        <v>1085</v>
      </c>
      <c r="E182" s="24" t="s">
        <v>156</v>
      </c>
      <c r="F182" s="24" t="s">
        <v>216</v>
      </c>
      <c r="G182" s="26"/>
      <c r="H182" s="15"/>
    </row>
    <row r="183" spans="1:8" customFormat="1" ht="63" x14ac:dyDescent="0.2">
      <c r="A183" s="43">
        <f>+'Key Dates'!$B$6-60</f>
        <v>43112</v>
      </c>
      <c r="B183" s="43">
        <f>+'Key Dates'!$B$6-60</f>
        <v>43112</v>
      </c>
      <c r="C183" s="27" t="s">
        <v>227</v>
      </c>
      <c r="D183" s="23" t="s">
        <v>28</v>
      </c>
      <c r="E183" s="24" t="s">
        <v>138</v>
      </c>
      <c r="F183" s="24" t="s">
        <v>17</v>
      </c>
      <c r="G183" s="26"/>
      <c r="H183" s="15"/>
    </row>
    <row r="184" spans="1:8" customFormat="1" ht="63" x14ac:dyDescent="0.2">
      <c r="A184" s="43">
        <f>+'Key Dates'!$B$6-60</f>
        <v>43112</v>
      </c>
      <c r="B184" s="43">
        <f>+'Key Dates'!$B$6-60</f>
        <v>43112</v>
      </c>
      <c r="C184" s="27" t="s">
        <v>228</v>
      </c>
      <c r="D184" s="23" t="s">
        <v>28</v>
      </c>
      <c r="E184" s="24" t="s">
        <v>158</v>
      </c>
      <c r="F184" s="24" t="s">
        <v>17</v>
      </c>
      <c r="G184" s="26"/>
      <c r="H184" s="15"/>
    </row>
    <row r="185" spans="1:8" s="6" customFormat="1" ht="78.75" x14ac:dyDescent="0.2">
      <c r="A185" s="43">
        <f>+'Key Dates'!$B$6-60</f>
        <v>43112</v>
      </c>
      <c r="B185" s="43">
        <f>+'Key Dates'!$B$6-60</f>
        <v>43112</v>
      </c>
      <c r="C185" s="27" t="s">
        <v>229</v>
      </c>
      <c r="D185" s="23" t="s">
        <v>28</v>
      </c>
      <c r="E185" s="24" t="s">
        <v>156</v>
      </c>
      <c r="F185" s="24" t="s">
        <v>17</v>
      </c>
      <c r="G185" s="21"/>
      <c r="H185" s="21"/>
    </row>
    <row r="186" spans="1:8" s="6" customFormat="1" ht="63" x14ac:dyDescent="0.2">
      <c r="A186" s="43">
        <f>+'Key Dates'!$B$6-60</f>
        <v>43112</v>
      </c>
      <c r="B186" s="43">
        <f>+'Key Dates'!$B$6-60</f>
        <v>43112</v>
      </c>
      <c r="C186" s="25" t="s">
        <v>230</v>
      </c>
      <c r="D186" s="23" t="s">
        <v>32</v>
      </c>
      <c r="E186" s="24" t="s">
        <v>138</v>
      </c>
      <c r="F186" s="24" t="s">
        <v>49</v>
      </c>
      <c r="G186" s="21"/>
      <c r="H186" s="21"/>
    </row>
    <row r="187" spans="1:8" s="6" customFormat="1" ht="63" x14ac:dyDescent="0.2">
      <c r="A187" s="43">
        <f>+'Key Dates'!$B$6-60</f>
        <v>43112</v>
      </c>
      <c r="B187" s="43">
        <f>+'Key Dates'!$B$6-60</f>
        <v>43112</v>
      </c>
      <c r="C187" s="25" t="s">
        <v>231</v>
      </c>
      <c r="D187" s="23" t="s">
        <v>32</v>
      </c>
      <c r="E187" s="24" t="s">
        <v>158</v>
      </c>
      <c r="F187" s="24" t="s">
        <v>49</v>
      </c>
      <c r="G187" s="21"/>
      <c r="H187" s="21"/>
    </row>
    <row r="188" spans="1:8" s="6" customFormat="1" ht="78.75" x14ac:dyDescent="0.2">
      <c r="A188" s="43">
        <f>+'Key Dates'!$B$6-60</f>
        <v>43112</v>
      </c>
      <c r="B188" s="43">
        <f>+'Key Dates'!$B$6-60</f>
        <v>43112</v>
      </c>
      <c r="C188" s="25" t="s">
        <v>232</v>
      </c>
      <c r="D188" s="23" t="s">
        <v>32</v>
      </c>
      <c r="E188" s="24" t="s">
        <v>156</v>
      </c>
      <c r="F188" s="24" t="s">
        <v>49</v>
      </c>
      <c r="G188" s="21"/>
      <c r="H188" s="21"/>
    </row>
    <row r="189" spans="1:8" s="6" customFormat="1" ht="94.5" x14ac:dyDescent="0.2">
      <c r="A189" s="43">
        <f>+'Key Dates'!$B$6-60</f>
        <v>43112</v>
      </c>
      <c r="B189" s="43">
        <f>+'Key Dates'!$B$6-60</f>
        <v>43112</v>
      </c>
      <c r="C189" s="22" t="s">
        <v>2384</v>
      </c>
      <c r="D189" s="23" t="s">
        <v>1548</v>
      </c>
      <c r="E189" s="24" t="s">
        <v>138</v>
      </c>
      <c r="F189" s="24" t="s">
        <v>2146</v>
      </c>
      <c r="G189" s="21"/>
      <c r="H189" s="21"/>
    </row>
    <row r="190" spans="1:8" s="6" customFormat="1" ht="110.25" x14ac:dyDescent="0.2">
      <c r="A190" s="43">
        <f>+'Key Dates'!$B$6-60</f>
        <v>43112</v>
      </c>
      <c r="B190" s="43">
        <f>+'Key Dates'!$B$6-60</f>
        <v>43112</v>
      </c>
      <c r="C190" s="22" t="s">
        <v>2385</v>
      </c>
      <c r="D190" s="23" t="s">
        <v>1548</v>
      </c>
      <c r="E190" s="24" t="s">
        <v>158</v>
      </c>
      <c r="F190" s="24" t="s">
        <v>2146</v>
      </c>
      <c r="G190" s="21"/>
      <c r="H190" s="21"/>
    </row>
    <row r="191" spans="1:8" s="6" customFormat="1" ht="110.25" x14ac:dyDescent="0.2">
      <c r="A191" s="43">
        <f>+'Key Dates'!$B$6-60</f>
        <v>43112</v>
      </c>
      <c r="B191" s="43">
        <f>+'Key Dates'!$B$6-60</f>
        <v>43112</v>
      </c>
      <c r="C191" s="22" t="s">
        <v>2386</v>
      </c>
      <c r="D191" s="23" t="s">
        <v>1548</v>
      </c>
      <c r="E191" s="24" t="s">
        <v>156</v>
      </c>
      <c r="F191" s="24" t="s">
        <v>2146</v>
      </c>
      <c r="G191" s="21"/>
      <c r="H191" s="21"/>
    </row>
    <row r="192" spans="1:8" s="6" customFormat="1" ht="126" x14ac:dyDescent="0.2">
      <c r="A192" s="43">
        <f>+'Key Dates'!$B$35-32</f>
        <v>43112</v>
      </c>
      <c r="B192" s="43">
        <f>+'Key Dates'!$B$35-32</f>
        <v>43112</v>
      </c>
      <c r="C192" s="25" t="s">
        <v>1143</v>
      </c>
      <c r="D192" s="23" t="s">
        <v>1142</v>
      </c>
      <c r="E192" s="24" t="s">
        <v>226</v>
      </c>
      <c r="F192" s="24" t="s">
        <v>49</v>
      </c>
      <c r="G192" s="21"/>
      <c r="H192" s="21"/>
    </row>
    <row r="193" spans="1:8" s="6" customFormat="1" ht="141.75" x14ac:dyDescent="0.2">
      <c r="A193" s="43">
        <f>+'Key Dates'!$B$35-30</f>
        <v>43114</v>
      </c>
      <c r="B193" s="43">
        <f>+'Key Dates'!$B$35-15</f>
        <v>43129</v>
      </c>
      <c r="C193" s="25" t="s">
        <v>1672</v>
      </c>
      <c r="D193" s="23" t="s">
        <v>1673</v>
      </c>
      <c r="E193" s="24" t="s">
        <v>226</v>
      </c>
      <c r="F193" s="24" t="s">
        <v>10</v>
      </c>
      <c r="G193" s="21"/>
      <c r="H193" s="21"/>
    </row>
    <row r="194" spans="1:8" s="6" customFormat="1" ht="141.75" x14ac:dyDescent="0.2">
      <c r="A194" s="43">
        <f>+'Key Dates'!$B$35-30</f>
        <v>43114</v>
      </c>
      <c r="B194" s="43">
        <f>+'Key Dates'!$B$35-14</f>
        <v>43130</v>
      </c>
      <c r="C194" s="22" t="s">
        <v>2387</v>
      </c>
      <c r="D194" s="23" t="s">
        <v>22</v>
      </c>
      <c r="E194" s="24" t="s">
        <v>226</v>
      </c>
      <c r="F194" s="24" t="s">
        <v>2144</v>
      </c>
      <c r="G194" s="21"/>
      <c r="H194" s="21"/>
    </row>
    <row r="195" spans="1:8" s="6" customFormat="1" ht="220.5" x14ac:dyDescent="0.2">
      <c r="A195" s="43">
        <f>+'Key Dates'!$B$35-30</f>
        <v>43114</v>
      </c>
      <c r="B195" s="43">
        <f>+'Key Dates'!$B$35+1</f>
        <v>43145</v>
      </c>
      <c r="C195" s="22" t="s">
        <v>2388</v>
      </c>
      <c r="D195" s="23" t="s">
        <v>1750</v>
      </c>
      <c r="E195" s="24" t="s">
        <v>226</v>
      </c>
      <c r="F195" s="24" t="s">
        <v>2144</v>
      </c>
      <c r="G195" s="21"/>
      <c r="H195" s="21"/>
    </row>
    <row r="196" spans="1:8" s="6" customFormat="1" ht="47.25" x14ac:dyDescent="0.2">
      <c r="A196" s="43">
        <f>+'Key Dates'!$B$11</f>
        <v>43115</v>
      </c>
      <c r="B196" s="43">
        <f>+'Key Dates'!$B$11</f>
        <v>43115</v>
      </c>
      <c r="C196" s="25" t="s">
        <v>233</v>
      </c>
      <c r="D196" s="23" t="s">
        <v>43</v>
      </c>
      <c r="E196" s="24" t="s">
        <v>44</v>
      </c>
      <c r="F196" s="24" t="s">
        <v>44</v>
      </c>
      <c r="G196" s="21"/>
      <c r="H196" s="21"/>
    </row>
    <row r="197" spans="1:8" s="6" customFormat="1" ht="78.75" x14ac:dyDescent="0.2">
      <c r="A197" s="43">
        <f>+'Key Dates'!$B$6-56</f>
        <v>43116</v>
      </c>
      <c r="B197" s="43">
        <f>+'Key Dates'!$B$6-56</f>
        <v>43116</v>
      </c>
      <c r="C197" s="25" t="s">
        <v>237</v>
      </c>
      <c r="D197" s="23" t="s">
        <v>47</v>
      </c>
      <c r="E197" s="24" t="s">
        <v>138</v>
      </c>
      <c r="F197" s="24" t="s">
        <v>46</v>
      </c>
      <c r="G197" s="21"/>
      <c r="H197" s="21"/>
    </row>
    <row r="198" spans="1:8" s="6" customFormat="1" ht="78.75" x14ac:dyDescent="0.2">
      <c r="A198" s="43">
        <f>+'Key Dates'!$B$6-56</f>
        <v>43116</v>
      </c>
      <c r="B198" s="43">
        <f>+'Key Dates'!$B$6-56</f>
        <v>43116</v>
      </c>
      <c r="C198" s="25" t="s">
        <v>238</v>
      </c>
      <c r="D198" s="23" t="s">
        <v>47</v>
      </c>
      <c r="E198" s="24" t="s">
        <v>158</v>
      </c>
      <c r="F198" s="24" t="s">
        <v>46</v>
      </c>
      <c r="G198" s="21"/>
      <c r="H198" s="21"/>
    </row>
    <row r="199" spans="1:8" s="6" customFormat="1" ht="94.5" x14ac:dyDescent="0.2">
      <c r="A199" s="43">
        <f>+'Key Dates'!$B$6-56</f>
        <v>43116</v>
      </c>
      <c r="B199" s="43">
        <f>+'Key Dates'!$B$6-56</f>
        <v>43116</v>
      </c>
      <c r="C199" s="25" t="s">
        <v>236</v>
      </c>
      <c r="D199" s="23" t="s">
        <v>47</v>
      </c>
      <c r="E199" s="24" t="s">
        <v>156</v>
      </c>
      <c r="F199" s="24" t="s">
        <v>46</v>
      </c>
      <c r="G199" s="21"/>
      <c r="H199" s="21"/>
    </row>
    <row r="200" spans="1:8" s="6" customFormat="1" ht="94.5" x14ac:dyDescent="0.2">
      <c r="A200" s="43">
        <f>+'Key Dates'!$B$28-20</f>
        <v>43117</v>
      </c>
      <c r="B200" s="43">
        <f>+'Key Dates'!$B$28-20</f>
        <v>43117</v>
      </c>
      <c r="C200" s="25" t="s">
        <v>257</v>
      </c>
      <c r="D200" s="23" t="s">
        <v>242</v>
      </c>
      <c r="E200" s="24" t="s">
        <v>138</v>
      </c>
      <c r="F200" s="24" t="s">
        <v>243</v>
      </c>
      <c r="G200" s="21"/>
      <c r="H200" s="21"/>
    </row>
    <row r="201" spans="1:8" s="6" customFormat="1" ht="94.5" x14ac:dyDescent="0.2">
      <c r="A201" s="43">
        <f>+'Key Dates'!$B$28-20</f>
        <v>43117</v>
      </c>
      <c r="B201" s="43">
        <f>+'Key Dates'!$B$28-20</f>
        <v>43117</v>
      </c>
      <c r="C201" s="25" t="s">
        <v>258</v>
      </c>
      <c r="D201" s="23" t="s">
        <v>242</v>
      </c>
      <c r="E201" s="24" t="s">
        <v>141</v>
      </c>
      <c r="F201" s="24" t="s">
        <v>243</v>
      </c>
      <c r="G201" s="21"/>
      <c r="H201" s="21"/>
    </row>
    <row r="202" spans="1:8" s="6" customFormat="1" ht="94.5" x14ac:dyDescent="0.2">
      <c r="A202" s="43">
        <f>+'Key Dates'!$B$28-20</f>
        <v>43117</v>
      </c>
      <c r="B202" s="43">
        <f>+'Key Dates'!$B$28-20</f>
        <v>43117</v>
      </c>
      <c r="C202" s="25" t="s">
        <v>259</v>
      </c>
      <c r="D202" s="23" t="s">
        <v>242</v>
      </c>
      <c r="E202" s="24" t="s">
        <v>142</v>
      </c>
      <c r="F202" s="24" t="s">
        <v>243</v>
      </c>
      <c r="G202" s="21"/>
      <c r="H202" s="21"/>
    </row>
    <row r="203" spans="1:8" s="6" customFormat="1" ht="94.5" x14ac:dyDescent="0.2">
      <c r="A203" s="43">
        <f>+'Key Dates'!$B$28-20</f>
        <v>43117</v>
      </c>
      <c r="B203" s="43">
        <f>+'Key Dates'!$B$28-20</f>
        <v>43117</v>
      </c>
      <c r="C203" s="25" t="s">
        <v>261</v>
      </c>
      <c r="D203" s="23" t="s">
        <v>242</v>
      </c>
      <c r="E203" s="24" t="s">
        <v>158</v>
      </c>
      <c r="F203" s="24" t="s">
        <v>243</v>
      </c>
      <c r="G203" s="21"/>
      <c r="H203" s="21"/>
    </row>
    <row r="204" spans="1:8" s="6" customFormat="1" ht="94.5" x14ac:dyDescent="0.2">
      <c r="A204" s="43">
        <f>+'Key Dates'!$B$28-20</f>
        <v>43117</v>
      </c>
      <c r="B204" s="43">
        <f>+'Key Dates'!$B$28-20</f>
        <v>43117</v>
      </c>
      <c r="C204" s="25" t="s">
        <v>260</v>
      </c>
      <c r="D204" s="23" t="s">
        <v>242</v>
      </c>
      <c r="E204" s="24" t="s">
        <v>143</v>
      </c>
      <c r="F204" s="24" t="s">
        <v>243</v>
      </c>
      <c r="G204" s="21"/>
      <c r="H204" s="21"/>
    </row>
    <row r="205" spans="1:8" s="6" customFormat="1" ht="94.5" x14ac:dyDescent="0.2">
      <c r="A205" s="43">
        <f>+'Key Dates'!$B$28-20</f>
        <v>43117</v>
      </c>
      <c r="B205" s="43">
        <f>+'Key Dates'!$B$28-20</f>
        <v>43117</v>
      </c>
      <c r="C205" s="25" t="s">
        <v>262</v>
      </c>
      <c r="D205" s="23" t="s">
        <v>242</v>
      </c>
      <c r="E205" s="24" t="s">
        <v>144</v>
      </c>
      <c r="F205" s="24" t="s">
        <v>243</v>
      </c>
      <c r="G205" s="21"/>
      <c r="H205" s="21"/>
    </row>
    <row r="206" spans="1:8" s="6" customFormat="1" ht="94.5" x14ac:dyDescent="0.2">
      <c r="A206" s="43">
        <f>+'Key Dates'!$B$28-20</f>
        <v>43117</v>
      </c>
      <c r="B206" s="43">
        <f>+'Key Dates'!$B$28-20</f>
        <v>43117</v>
      </c>
      <c r="C206" s="25" t="s">
        <v>263</v>
      </c>
      <c r="D206" s="23" t="s">
        <v>242</v>
      </c>
      <c r="E206" s="24" t="s">
        <v>145</v>
      </c>
      <c r="F206" s="24" t="s">
        <v>243</v>
      </c>
      <c r="G206" s="21"/>
      <c r="H206" s="21"/>
    </row>
    <row r="207" spans="1:8" s="6" customFormat="1" ht="94.5" x14ac:dyDescent="0.2">
      <c r="A207" s="43">
        <f>+'Key Dates'!$B$28-20</f>
        <v>43117</v>
      </c>
      <c r="B207" s="43">
        <f>+'Key Dates'!$B$28-20</f>
        <v>43117</v>
      </c>
      <c r="C207" s="25" t="s">
        <v>264</v>
      </c>
      <c r="D207" s="23" t="s">
        <v>242</v>
      </c>
      <c r="E207" s="24" t="s">
        <v>156</v>
      </c>
      <c r="F207" s="24" t="s">
        <v>243</v>
      </c>
      <c r="G207" s="21"/>
      <c r="H207" s="21"/>
    </row>
    <row r="208" spans="1:8" s="6" customFormat="1" ht="94.5" x14ac:dyDescent="0.2">
      <c r="A208" s="43">
        <f>+'Key Dates'!$B$28-20</f>
        <v>43117</v>
      </c>
      <c r="B208" s="43">
        <f>+'Key Dates'!$B$28-20</f>
        <v>43117</v>
      </c>
      <c r="C208" s="25" t="s">
        <v>265</v>
      </c>
      <c r="D208" s="23" t="s">
        <v>242</v>
      </c>
      <c r="E208" s="24" t="s">
        <v>157</v>
      </c>
      <c r="F208" s="24" t="s">
        <v>243</v>
      </c>
      <c r="G208" s="21"/>
      <c r="H208" s="21"/>
    </row>
    <row r="209" spans="1:8" s="6" customFormat="1" ht="94.5" x14ac:dyDescent="0.2">
      <c r="A209" s="43">
        <f>+'Key Dates'!$B$28-20</f>
        <v>43117</v>
      </c>
      <c r="B209" s="43">
        <f>+'Key Dates'!$B$28-20</f>
        <v>43117</v>
      </c>
      <c r="C209" s="25" t="s">
        <v>2135</v>
      </c>
      <c r="D209" s="23" t="s">
        <v>242</v>
      </c>
      <c r="E209" s="24" t="s">
        <v>135</v>
      </c>
      <c r="F209" s="24" t="s">
        <v>243</v>
      </c>
      <c r="G209" s="21"/>
      <c r="H209" s="21"/>
    </row>
    <row r="210" spans="1:8" s="6" customFormat="1" ht="94.5" x14ac:dyDescent="0.2">
      <c r="A210" s="43">
        <f>+'Key Dates'!$B$28-20</f>
        <v>43117</v>
      </c>
      <c r="B210" s="43">
        <f>+'Key Dates'!$B$28-20</f>
        <v>43117</v>
      </c>
      <c r="C210" s="25" t="s">
        <v>266</v>
      </c>
      <c r="D210" s="23" t="s">
        <v>242</v>
      </c>
      <c r="E210" s="24" t="s">
        <v>146</v>
      </c>
      <c r="F210" s="24" t="s">
        <v>243</v>
      </c>
      <c r="G210" s="21"/>
      <c r="H210" s="21"/>
    </row>
    <row r="211" spans="1:8" s="6" customFormat="1" ht="94.5" x14ac:dyDescent="0.2">
      <c r="A211" s="43">
        <f>+'Key Dates'!$B$28-20</f>
        <v>43117</v>
      </c>
      <c r="B211" s="43">
        <f>+'Key Dates'!$B$28-20</f>
        <v>43117</v>
      </c>
      <c r="C211" s="25" t="s">
        <v>256</v>
      </c>
      <c r="D211" s="23" t="s">
        <v>242</v>
      </c>
      <c r="E211" s="24" t="s">
        <v>147</v>
      </c>
      <c r="F211" s="24" t="s">
        <v>243</v>
      </c>
      <c r="G211" s="21"/>
      <c r="H211" s="21"/>
    </row>
    <row r="212" spans="1:8" s="6" customFormat="1" ht="47.25" x14ac:dyDescent="0.2">
      <c r="A212" s="43">
        <f>+'Key Dates'!$B$6-54</f>
        <v>43118</v>
      </c>
      <c r="B212" s="43">
        <f>+'Key Dates'!$B$6-54</f>
        <v>43118</v>
      </c>
      <c r="C212" s="25" t="s">
        <v>240</v>
      </c>
      <c r="D212" s="23" t="s">
        <v>11</v>
      </c>
      <c r="E212" s="24" t="s">
        <v>138</v>
      </c>
      <c r="F212" s="24" t="s">
        <v>46</v>
      </c>
      <c r="G212" s="21"/>
      <c r="H212" s="21"/>
    </row>
    <row r="213" spans="1:8" s="6" customFormat="1" ht="47.25" x14ac:dyDescent="0.2">
      <c r="A213" s="43">
        <f>+'Key Dates'!$B$6-54</f>
        <v>43118</v>
      </c>
      <c r="B213" s="43">
        <f>+'Key Dates'!$B$6-54</f>
        <v>43118</v>
      </c>
      <c r="C213" s="25" t="s">
        <v>241</v>
      </c>
      <c r="D213" s="23" t="s">
        <v>11</v>
      </c>
      <c r="E213" s="24" t="s">
        <v>158</v>
      </c>
      <c r="F213" s="24" t="s">
        <v>46</v>
      </c>
      <c r="G213" s="21"/>
      <c r="H213" s="21"/>
    </row>
    <row r="214" spans="1:8" s="6" customFormat="1" ht="63" x14ac:dyDescent="0.2">
      <c r="A214" s="43">
        <f>+'Key Dates'!$B$6-54</f>
        <v>43118</v>
      </c>
      <c r="B214" s="43">
        <f>+'Key Dates'!$B$6-54</f>
        <v>43118</v>
      </c>
      <c r="C214" s="25" t="s">
        <v>239</v>
      </c>
      <c r="D214" s="23" t="s">
        <v>11</v>
      </c>
      <c r="E214" s="24" t="s">
        <v>156</v>
      </c>
      <c r="F214" s="24" t="s">
        <v>46</v>
      </c>
      <c r="G214" s="21"/>
      <c r="H214" s="21"/>
    </row>
    <row r="215" spans="1:8" s="6" customFormat="1" ht="89.25" x14ac:dyDescent="0.2">
      <c r="A215" s="43">
        <f>+'Key Dates'!$B$35-25</f>
        <v>43119</v>
      </c>
      <c r="B215" s="43">
        <f>+'Key Dates'!$B$35-25</f>
        <v>43119</v>
      </c>
      <c r="C215" s="25" t="s">
        <v>394</v>
      </c>
      <c r="D215" s="23" t="s">
        <v>51</v>
      </c>
      <c r="E215" s="24" t="s">
        <v>226</v>
      </c>
      <c r="F215" s="24" t="s">
        <v>52</v>
      </c>
      <c r="G215" s="21"/>
      <c r="H215" s="21"/>
    </row>
    <row r="216" spans="1:8" s="6" customFormat="1" ht="89.25" x14ac:dyDescent="0.2">
      <c r="A216" s="43">
        <f>+'Key Dates'!$B$35-25</f>
        <v>43119</v>
      </c>
      <c r="B216" s="43">
        <f>+'Key Dates'!$B$35-25</f>
        <v>43119</v>
      </c>
      <c r="C216" s="25" t="s">
        <v>395</v>
      </c>
      <c r="D216" s="23" t="s">
        <v>8</v>
      </c>
      <c r="E216" s="24" t="s">
        <v>226</v>
      </c>
      <c r="F216" s="24" t="s">
        <v>57</v>
      </c>
      <c r="G216" s="21"/>
      <c r="H216" s="21"/>
    </row>
    <row r="217" spans="1:8" s="6" customFormat="1" ht="126" x14ac:dyDescent="0.2">
      <c r="A217" s="43">
        <f>+'Key Dates'!$B$35-21</f>
        <v>43123</v>
      </c>
      <c r="B217" s="43">
        <f>+'Key Dates'!$B$35-21</f>
        <v>43123</v>
      </c>
      <c r="C217" s="25" t="s">
        <v>1870</v>
      </c>
      <c r="D217" s="23" t="s">
        <v>53</v>
      </c>
      <c r="E217" s="24" t="s">
        <v>226</v>
      </c>
      <c r="F217" s="24" t="s">
        <v>216</v>
      </c>
      <c r="G217" s="21"/>
      <c r="H217" s="21"/>
    </row>
    <row r="218" spans="1:8" s="6" customFormat="1" ht="126" x14ac:dyDescent="0.2">
      <c r="A218" s="43">
        <f>+'Key Dates'!$B$35-20</f>
        <v>43124</v>
      </c>
      <c r="B218" s="43">
        <f>+'Key Dates'!$B$35-20</f>
        <v>43124</v>
      </c>
      <c r="C218" s="25" t="s">
        <v>432</v>
      </c>
      <c r="D218" s="23" t="s">
        <v>94</v>
      </c>
      <c r="E218" s="24" t="s">
        <v>226</v>
      </c>
      <c r="F218" s="24" t="s">
        <v>216</v>
      </c>
      <c r="G218" s="21"/>
      <c r="H218" s="21"/>
    </row>
    <row r="219" spans="1:8" s="6" customFormat="1" ht="126" x14ac:dyDescent="0.2">
      <c r="A219" s="43">
        <f>+'Key Dates'!$B$35-20</f>
        <v>43124</v>
      </c>
      <c r="B219" s="43">
        <f>+'Key Dates'!$B$35-20</f>
        <v>43124</v>
      </c>
      <c r="C219" s="25" t="s">
        <v>477</v>
      </c>
      <c r="D219" s="23" t="s">
        <v>93</v>
      </c>
      <c r="E219" s="24" t="s">
        <v>226</v>
      </c>
      <c r="F219" s="24" t="s">
        <v>52</v>
      </c>
      <c r="G219" s="21"/>
      <c r="H219" s="21"/>
    </row>
    <row r="220" spans="1:8" s="6" customFormat="1" ht="204.75" x14ac:dyDescent="0.2">
      <c r="A220" s="43">
        <f>+'Key Dates'!$B$35-20</f>
        <v>43124</v>
      </c>
      <c r="B220" s="43">
        <f>+'Key Dates'!$B$35-4</f>
        <v>43140</v>
      </c>
      <c r="C220" s="25" t="s">
        <v>1937</v>
      </c>
      <c r="D220" s="23" t="s">
        <v>1661</v>
      </c>
      <c r="E220" s="24" t="s">
        <v>226</v>
      </c>
      <c r="F220" s="24" t="s">
        <v>216</v>
      </c>
      <c r="G220" s="21"/>
      <c r="H220" s="21"/>
    </row>
    <row r="221" spans="1:8" s="6" customFormat="1" ht="173.25" x14ac:dyDescent="0.2">
      <c r="A221" s="43">
        <f>+'Key Dates'!$B$35-20</f>
        <v>43124</v>
      </c>
      <c r="B221" s="43">
        <f>+'Key Dates'!$B$35-1</f>
        <v>43143</v>
      </c>
      <c r="C221" s="22" t="s">
        <v>2389</v>
      </c>
      <c r="D221" s="23" t="s">
        <v>20</v>
      </c>
      <c r="E221" s="24" t="s">
        <v>226</v>
      </c>
      <c r="F221" s="24" t="s">
        <v>2145</v>
      </c>
      <c r="G221" s="21"/>
      <c r="H221" s="21"/>
    </row>
    <row r="222" spans="1:8" s="6" customFormat="1" ht="126" x14ac:dyDescent="0.2">
      <c r="A222" s="43">
        <f>+'Key Dates'!$B$35-20</f>
        <v>43124</v>
      </c>
      <c r="B222" s="43">
        <f>+'Key Dates'!$B$35-1</f>
        <v>43143</v>
      </c>
      <c r="C222" s="25" t="s">
        <v>454</v>
      </c>
      <c r="D222" s="23" t="s">
        <v>95</v>
      </c>
      <c r="E222" s="24" t="s">
        <v>226</v>
      </c>
      <c r="F222" s="24" t="s">
        <v>216</v>
      </c>
      <c r="G222" s="21"/>
      <c r="H222" s="21"/>
    </row>
    <row r="223" spans="1:8" s="6" customFormat="1" ht="110.25" x14ac:dyDescent="0.2">
      <c r="A223" s="43">
        <f>+'Key Dates'!$B$6-47</f>
        <v>43125</v>
      </c>
      <c r="B223" s="43">
        <f>+'Key Dates'!$B$6-47</f>
        <v>43125</v>
      </c>
      <c r="C223" s="22" t="s">
        <v>2173</v>
      </c>
      <c r="D223" s="23" t="s">
        <v>131</v>
      </c>
      <c r="E223" s="24" t="s">
        <v>138</v>
      </c>
      <c r="F223" s="24" t="s">
        <v>2147</v>
      </c>
      <c r="G223" s="21"/>
      <c r="H223" s="21"/>
    </row>
    <row r="224" spans="1:8" s="6" customFormat="1" ht="110.25" x14ac:dyDescent="0.2">
      <c r="A224" s="43">
        <f>+'Key Dates'!$B$6-47</f>
        <v>43125</v>
      </c>
      <c r="B224" s="43">
        <f>+'Key Dates'!$B$6-47</f>
        <v>43125</v>
      </c>
      <c r="C224" s="22" t="s">
        <v>2174</v>
      </c>
      <c r="D224" s="23" t="s">
        <v>131</v>
      </c>
      <c r="E224" s="24" t="s">
        <v>158</v>
      </c>
      <c r="F224" s="24" t="s">
        <v>2147</v>
      </c>
      <c r="G224" s="21"/>
      <c r="H224" s="21"/>
    </row>
    <row r="225" spans="1:8" s="6" customFormat="1" ht="110.25" x14ac:dyDescent="0.2">
      <c r="A225" s="43">
        <f>+'Key Dates'!$B$6-47</f>
        <v>43125</v>
      </c>
      <c r="B225" s="43">
        <f>+'Key Dates'!$B$6-47</f>
        <v>43125</v>
      </c>
      <c r="C225" s="22" t="s">
        <v>2175</v>
      </c>
      <c r="D225" s="23" t="s">
        <v>131</v>
      </c>
      <c r="E225" s="24" t="s">
        <v>156</v>
      </c>
      <c r="F225" s="24" t="s">
        <v>2147</v>
      </c>
      <c r="G225" s="21"/>
      <c r="H225" s="21"/>
    </row>
    <row r="226" spans="1:8" s="6" customFormat="1" ht="173.25" x14ac:dyDescent="0.2">
      <c r="A226" s="43">
        <f>+'Key Dates'!$B$6-46</f>
        <v>43126</v>
      </c>
      <c r="B226" s="43">
        <f>+'Key Dates'!$B$6-46</f>
        <v>43126</v>
      </c>
      <c r="C226" s="22" t="s">
        <v>2176</v>
      </c>
      <c r="D226" s="23" t="s">
        <v>66</v>
      </c>
      <c r="E226" s="24" t="s">
        <v>138</v>
      </c>
      <c r="F226" s="24" t="s">
        <v>216</v>
      </c>
      <c r="G226" s="21"/>
      <c r="H226" s="21"/>
    </row>
    <row r="227" spans="1:8" s="6" customFormat="1" ht="173.25" x14ac:dyDescent="0.2">
      <c r="A227" s="43">
        <f>+'Key Dates'!$B$6-46</f>
        <v>43126</v>
      </c>
      <c r="B227" s="43">
        <f>+'Key Dates'!$B$6-46</f>
        <v>43126</v>
      </c>
      <c r="C227" s="22" t="s">
        <v>2177</v>
      </c>
      <c r="D227" s="23" t="s">
        <v>66</v>
      </c>
      <c r="E227" s="24" t="s">
        <v>158</v>
      </c>
      <c r="F227" s="24" t="s">
        <v>216</v>
      </c>
      <c r="G227" s="21"/>
      <c r="H227" s="21"/>
    </row>
    <row r="228" spans="1:8" s="6" customFormat="1" ht="173.25" x14ac:dyDescent="0.2">
      <c r="A228" s="43">
        <f>+'Key Dates'!$B$6-46</f>
        <v>43126</v>
      </c>
      <c r="B228" s="43">
        <f>+'Key Dates'!$B$6-46</f>
        <v>43126</v>
      </c>
      <c r="C228" s="22" t="s">
        <v>2178</v>
      </c>
      <c r="D228" s="23" t="s">
        <v>66</v>
      </c>
      <c r="E228" s="24" t="s">
        <v>156</v>
      </c>
      <c r="F228" s="24" t="s">
        <v>216</v>
      </c>
      <c r="G228" s="21"/>
      <c r="H228" s="21"/>
    </row>
    <row r="229" spans="1:8" s="6" customFormat="1" ht="189" x14ac:dyDescent="0.2">
      <c r="A229" s="43">
        <f>+'Key Dates'!$B$37-74</f>
        <v>43126</v>
      </c>
      <c r="B229" s="43">
        <f>+'Key Dates'!$B$37-74</f>
        <v>43126</v>
      </c>
      <c r="C229" s="25" t="s">
        <v>1317</v>
      </c>
      <c r="D229" s="23" t="s">
        <v>163</v>
      </c>
      <c r="E229" s="24" t="s">
        <v>211</v>
      </c>
      <c r="F229" s="24" t="s">
        <v>10</v>
      </c>
      <c r="G229" s="21"/>
      <c r="H229" s="21"/>
    </row>
    <row r="230" spans="1:8" s="6" customFormat="1" ht="110.25" x14ac:dyDescent="0.2">
      <c r="A230" s="43">
        <f>+'Key Dates'!$B$37-74</f>
        <v>43126</v>
      </c>
      <c r="B230" s="43">
        <f>+'Key Dates'!$B$37-74</f>
        <v>43126</v>
      </c>
      <c r="C230" s="25" t="s">
        <v>1351</v>
      </c>
      <c r="D230" s="23" t="s">
        <v>162</v>
      </c>
      <c r="E230" s="24" t="s">
        <v>211</v>
      </c>
      <c r="F230" s="24" t="s">
        <v>10</v>
      </c>
      <c r="G230" s="21"/>
      <c r="H230" s="21"/>
    </row>
    <row r="231" spans="1:8" s="6" customFormat="1" ht="126" x14ac:dyDescent="0.2">
      <c r="A231" s="43">
        <f>+'Key Dates'!$B$28-11</f>
        <v>43126</v>
      </c>
      <c r="B231" s="43">
        <f>+'Key Dates'!$B$28-11</f>
        <v>43126</v>
      </c>
      <c r="C231" s="25" t="s">
        <v>254</v>
      </c>
      <c r="D231" s="23" t="s">
        <v>244</v>
      </c>
      <c r="E231" s="24" t="s">
        <v>138</v>
      </c>
      <c r="F231" s="24" t="s">
        <v>243</v>
      </c>
      <c r="G231" s="21"/>
      <c r="H231" s="21"/>
    </row>
    <row r="232" spans="1:8" s="6" customFormat="1" ht="141.75" x14ac:dyDescent="0.2">
      <c r="A232" s="43">
        <f>+'Key Dates'!$B$28-11</f>
        <v>43126</v>
      </c>
      <c r="B232" s="43">
        <f>+'Key Dates'!$B$28-11</f>
        <v>43126</v>
      </c>
      <c r="C232" s="25" t="s">
        <v>255</v>
      </c>
      <c r="D232" s="23" t="s">
        <v>244</v>
      </c>
      <c r="E232" s="24" t="s">
        <v>141</v>
      </c>
      <c r="F232" s="24" t="s">
        <v>243</v>
      </c>
      <c r="G232" s="21"/>
      <c r="H232" s="21"/>
    </row>
    <row r="233" spans="1:8" s="6" customFormat="1" ht="141.75" x14ac:dyDescent="0.2">
      <c r="A233" s="43">
        <f>+'Key Dates'!$B$28-11</f>
        <v>43126</v>
      </c>
      <c r="B233" s="43">
        <f>+'Key Dates'!$B$28-11</f>
        <v>43126</v>
      </c>
      <c r="C233" s="25" t="s">
        <v>253</v>
      </c>
      <c r="D233" s="23" t="s">
        <v>244</v>
      </c>
      <c r="E233" s="24" t="s">
        <v>142</v>
      </c>
      <c r="F233" s="24" t="s">
        <v>243</v>
      </c>
      <c r="G233" s="21"/>
      <c r="H233" s="21"/>
    </row>
    <row r="234" spans="1:8" s="6" customFormat="1" ht="141.75" x14ac:dyDescent="0.2">
      <c r="A234" s="43">
        <f>+'Key Dates'!$B$28-11</f>
        <v>43126</v>
      </c>
      <c r="B234" s="43">
        <f>+'Key Dates'!$B$28-11</f>
        <v>43126</v>
      </c>
      <c r="C234" s="25" t="s">
        <v>252</v>
      </c>
      <c r="D234" s="23" t="s">
        <v>244</v>
      </c>
      <c r="E234" s="24" t="s">
        <v>158</v>
      </c>
      <c r="F234" s="24" t="s">
        <v>243</v>
      </c>
      <c r="G234" s="21"/>
      <c r="H234" s="21"/>
    </row>
    <row r="235" spans="1:8" s="6" customFormat="1" ht="141.75" x14ac:dyDescent="0.2">
      <c r="A235" s="43">
        <f>+'Key Dates'!$B$28-11</f>
        <v>43126</v>
      </c>
      <c r="B235" s="43">
        <f>+'Key Dates'!$B$28-11</f>
        <v>43126</v>
      </c>
      <c r="C235" s="25" t="s">
        <v>251</v>
      </c>
      <c r="D235" s="23" t="s">
        <v>244</v>
      </c>
      <c r="E235" s="24" t="s">
        <v>143</v>
      </c>
      <c r="F235" s="24" t="s">
        <v>243</v>
      </c>
      <c r="G235" s="21"/>
      <c r="H235" s="21"/>
    </row>
    <row r="236" spans="1:8" s="6" customFormat="1" ht="141.75" x14ac:dyDescent="0.2">
      <c r="A236" s="43">
        <f>+'Key Dates'!$B$28-11</f>
        <v>43126</v>
      </c>
      <c r="B236" s="43">
        <f>+'Key Dates'!$B$28-11</f>
        <v>43126</v>
      </c>
      <c r="C236" s="25" t="s">
        <v>250</v>
      </c>
      <c r="D236" s="23" t="s">
        <v>244</v>
      </c>
      <c r="E236" s="24" t="s">
        <v>144</v>
      </c>
      <c r="F236" s="24" t="s">
        <v>243</v>
      </c>
      <c r="G236" s="21"/>
      <c r="H236" s="21"/>
    </row>
    <row r="237" spans="1:8" s="6" customFormat="1" ht="141.75" x14ac:dyDescent="0.2">
      <c r="A237" s="43">
        <f>+'Key Dates'!$B$28-11</f>
        <v>43126</v>
      </c>
      <c r="B237" s="43">
        <f>+'Key Dates'!$B$28-11</f>
        <v>43126</v>
      </c>
      <c r="C237" s="25" t="s">
        <v>249</v>
      </c>
      <c r="D237" s="23" t="s">
        <v>244</v>
      </c>
      <c r="E237" s="24" t="s">
        <v>145</v>
      </c>
      <c r="F237" s="24" t="s">
        <v>243</v>
      </c>
      <c r="G237" s="21"/>
      <c r="H237" s="21"/>
    </row>
    <row r="238" spans="1:8" s="6" customFormat="1" ht="141.75" x14ac:dyDescent="0.2">
      <c r="A238" s="43">
        <f>+'Key Dates'!$B$28-11</f>
        <v>43126</v>
      </c>
      <c r="B238" s="43">
        <f>+'Key Dates'!$B$28-11</f>
        <v>43126</v>
      </c>
      <c r="C238" s="25" t="s">
        <v>248</v>
      </c>
      <c r="D238" s="23" t="s">
        <v>244</v>
      </c>
      <c r="E238" s="24" t="s">
        <v>156</v>
      </c>
      <c r="F238" s="24" t="s">
        <v>243</v>
      </c>
      <c r="G238" s="21"/>
      <c r="H238" s="21"/>
    </row>
    <row r="239" spans="1:8" s="6" customFormat="1" ht="141.75" x14ac:dyDescent="0.2">
      <c r="A239" s="43">
        <f>+'Key Dates'!$B$28-11</f>
        <v>43126</v>
      </c>
      <c r="B239" s="43">
        <f>+'Key Dates'!$B$28-11</f>
        <v>43126</v>
      </c>
      <c r="C239" s="25" t="s">
        <v>247</v>
      </c>
      <c r="D239" s="23" t="s">
        <v>244</v>
      </c>
      <c r="E239" s="24" t="s">
        <v>157</v>
      </c>
      <c r="F239" s="24" t="s">
        <v>243</v>
      </c>
      <c r="G239" s="21"/>
      <c r="H239" s="21"/>
    </row>
    <row r="240" spans="1:8" s="6" customFormat="1" ht="141.75" x14ac:dyDescent="0.2">
      <c r="A240" s="43">
        <f>+'Key Dates'!$B$28-11</f>
        <v>43126</v>
      </c>
      <c r="B240" s="43">
        <f>+'Key Dates'!$B$28-11</f>
        <v>43126</v>
      </c>
      <c r="C240" s="25" t="s">
        <v>1951</v>
      </c>
      <c r="D240" s="23" t="s">
        <v>244</v>
      </c>
      <c r="E240" s="24" t="s">
        <v>135</v>
      </c>
      <c r="F240" s="24" t="s">
        <v>243</v>
      </c>
      <c r="G240" s="21"/>
      <c r="H240" s="21"/>
    </row>
    <row r="241" spans="1:8" s="6" customFormat="1" ht="141.75" x14ac:dyDescent="0.2">
      <c r="A241" s="43">
        <f>+'Key Dates'!$B$28-11</f>
        <v>43126</v>
      </c>
      <c r="B241" s="43">
        <f>+'Key Dates'!$B$28-11</f>
        <v>43126</v>
      </c>
      <c r="C241" s="25" t="s">
        <v>246</v>
      </c>
      <c r="D241" s="23" t="s">
        <v>244</v>
      </c>
      <c r="E241" s="24" t="s">
        <v>146</v>
      </c>
      <c r="F241" s="24" t="s">
        <v>243</v>
      </c>
      <c r="G241" s="21"/>
      <c r="H241" s="21"/>
    </row>
    <row r="242" spans="1:8" s="6" customFormat="1" ht="141.75" x14ac:dyDescent="0.2">
      <c r="A242" s="43">
        <f>+'Key Dates'!$B$28-11</f>
        <v>43126</v>
      </c>
      <c r="B242" s="43">
        <f>+'Key Dates'!$B$28-11</f>
        <v>43126</v>
      </c>
      <c r="C242" s="25" t="s">
        <v>245</v>
      </c>
      <c r="D242" s="23" t="s">
        <v>244</v>
      </c>
      <c r="E242" s="24" t="s">
        <v>147</v>
      </c>
      <c r="F242" s="24" t="s">
        <v>243</v>
      </c>
      <c r="G242" s="21"/>
      <c r="H242" s="21"/>
    </row>
    <row r="243" spans="1:8" s="6" customFormat="1" ht="204.75" x14ac:dyDescent="0.2">
      <c r="A243" s="43">
        <f>+'Key Dates'!$B$6-46</f>
        <v>43126</v>
      </c>
      <c r="B243" s="43">
        <f>+'Key Dates'!$B$6-14</f>
        <v>43158</v>
      </c>
      <c r="C243" s="22" t="s">
        <v>2179</v>
      </c>
      <c r="D243" s="23" t="s">
        <v>22</v>
      </c>
      <c r="E243" s="24" t="s">
        <v>138</v>
      </c>
      <c r="F243" s="24" t="s">
        <v>2144</v>
      </c>
      <c r="G243" s="21"/>
      <c r="H243" s="21"/>
    </row>
    <row r="244" spans="1:8" s="6" customFormat="1" ht="204.75" x14ac:dyDescent="0.2">
      <c r="A244" s="43">
        <f>+'Key Dates'!$B$6-46</f>
        <v>43126</v>
      </c>
      <c r="B244" s="43">
        <f>+'Key Dates'!$B$6-14</f>
        <v>43158</v>
      </c>
      <c r="C244" s="22" t="s">
        <v>2180</v>
      </c>
      <c r="D244" s="23" t="s">
        <v>22</v>
      </c>
      <c r="E244" s="24" t="s">
        <v>158</v>
      </c>
      <c r="F244" s="24" t="s">
        <v>2144</v>
      </c>
      <c r="G244" s="21"/>
      <c r="H244" s="21"/>
    </row>
    <row r="245" spans="1:8" s="6" customFormat="1" ht="220.5" x14ac:dyDescent="0.2">
      <c r="A245" s="43">
        <f>+'Key Dates'!$B$6-46</f>
        <v>43126</v>
      </c>
      <c r="B245" s="43">
        <f>+'Key Dates'!$B$6-14</f>
        <v>43158</v>
      </c>
      <c r="C245" s="22" t="s">
        <v>2181</v>
      </c>
      <c r="D245" s="23" t="s">
        <v>22</v>
      </c>
      <c r="E245" s="24" t="s">
        <v>156</v>
      </c>
      <c r="F245" s="24" t="s">
        <v>2144</v>
      </c>
      <c r="G245" s="21"/>
      <c r="H245" s="21"/>
    </row>
    <row r="246" spans="1:8" s="6" customFormat="1" ht="94.5" x14ac:dyDescent="0.2">
      <c r="A246" s="43">
        <f>+'Key Dates'!$B$6-46</f>
        <v>43126</v>
      </c>
      <c r="B246" s="43">
        <f>+'Key Dates'!$B$6-1</f>
        <v>43171</v>
      </c>
      <c r="C246" s="22" t="s">
        <v>2183</v>
      </c>
      <c r="D246" s="23" t="s">
        <v>67</v>
      </c>
      <c r="E246" s="24" t="s">
        <v>138</v>
      </c>
      <c r="F246" s="24" t="s">
        <v>2145</v>
      </c>
      <c r="G246" s="21"/>
      <c r="H246" s="21"/>
    </row>
    <row r="247" spans="1:8" s="6" customFormat="1" ht="94.5" x14ac:dyDescent="0.2">
      <c r="A247" s="43">
        <f>+'Key Dates'!$B$6-46</f>
        <v>43126</v>
      </c>
      <c r="B247" s="43">
        <f>+'Key Dates'!$B$6-1</f>
        <v>43171</v>
      </c>
      <c r="C247" s="22" t="s">
        <v>2182</v>
      </c>
      <c r="D247" s="23" t="s">
        <v>67</v>
      </c>
      <c r="E247" s="24" t="s">
        <v>158</v>
      </c>
      <c r="F247" s="24" t="s">
        <v>2145</v>
      </c>
      <c r="G247" s="21"/>
      <c r="H247" s="21"/>
    </row>
    <row r="248" spans="1:8" s="6" customFormat="1" ht="94.5" x14ac:dyDescent="0.2">
      <c r="A248" s="43">
        <f>+'Key Dates'!$B$6-46</f>
        <v>43126</v>
      </c>
      <c r="B248" s="43">
        <f>+'Key Dates'!$B$6-1</f>
        <v>43171</v>
      </c>
      <c r="C248" s="22" t="s">
        <v>2184</v>
      </c>
      <c r="D248" s="23" t="s">
        <v>67</v>
      </c>
      <c r="E248" s="24" t="s">
        <v>156</v>
      </c>
      <c r="F248" s="24" t="s">
        <v>2145</v>
      </c>
      <c r="G248" s="21"/>
      <c r="H248" s="21"/>
    </row>
    <row r="249" spans="1:8" s="6" customFormat="1" ht="189" x14ac:dyDescent="0.2">
      <c r="A249" s="43">
        <f>+'Key Dates'!$B$6-46</f>
        <v>43126</v>
      </c>
      <c r="B249" s="43">
        <f>+'Key Dates'!$B$6</f>
        <v>43172</v>
      </c>
      <c r="C249" s="22" t="s">
        <v>2185</v>
      </c>
      <c r="D249" s="23" t="s">
        <v>481</v>
      </c>
      <c r="E249" s="24" t="s">
        <v>138</v>
      </c>
      <c r="F249" s="24" t="s">
        <v>2144</v>
      </c>
      <c r="G249" s="21"/>
      <c r="H249" s="21"/>
    </row>
    <row r="250" spans="1:8" s="6" customFormat="1" ht="189" x14ac:dyDescent="0.2">
      <c r="A250" s="43">
        <f>+'Key Dates'!$B$6-46</f>
        <v>43126</v>
      </c>
      <c r="B250" s="43">
        <f>+'Key Dates'!$B$6</f>
        <v>43172</v>
      </c>
      <c r="C250" s="22" t="s">
        <v>2186</v>
      </c>
      <c r="D250" s="23" t="s">
        <v>481</v>
      </c>
      <c r="E250" s="24" t="s">
        <v>158</v>
      </c>
      <c r="F250" s="24" t="s">
        <v>2144</v>
      </c>
      <c r="G250" s="21"/>
      <c r="H250" s="21"/>
    </row>
    <row r="251" spans="1:8" s="6" customFormat="1" ht="189" x14ac:dyDescent="0.2">
      <c r="A251" s="43">
        <f>+'Key Dates'!$B$6-46</f>
        <v>43126</v>
      </c>
      <c r="B251" s="43">
        <f>+'Key Dates'!$B$6</f>
        <v>43172</v>
      </c>
      <c r="C251" s="22" t="s">
        <v>2187</v>
      </c>
      <c r="D251" s="23" t="s">
        <v>481</v>
      </c>
      <c r="E251" s="24" t="s">
        <v>156</v>
      </c>
      <c r="F251" s="24" t="s">
        <v>2144</v>
      </c>
      <c r="G251" s="21"/>
      <c r="H251" s="21"/>
    </row>
    <row r="252" spans="1:8" s="6" customFormat="1" ht="204.75" x14ac:dyDescent="0.2">
      <c r="A252" s="43">
        <f>+'Key Dates'!$B$6-46</f>
        <v>43126</v>
      </c>
      <c r="B252" s="43">
        <f>+'Key Dates'!$B$6</f>
        <v>43172</v>
      </c>
      <c r="C252" s="22" t="s">
        <v>2188</v>
      </c>
      <c r="D252" s="23" t="s">
        <v>21</v>
      </c>
      <c r="E252" s="24" t="s">
        <v>138</v>
      </c>
      <c r="F252" s="24" t="s">
        <v>2145</v>
      </c>
      <c r="G252" s="21"/>
      <c r="H252" s="21"/>
    </row>
    <row r="253" spans="1:8" s="6" customFormat="1" ht="204.75" x14ac:dyDescent="0.2">
      <c r="A253" s="43">
        <f>+'Key Dates'!$B$6-46</f>
        <v>43126</v>
      </c>
      <c r="B253" s="43">
        <f>+'Key Dates'!$B$6</f>
        <v>43172</v>
      </c>
      <c r="C253" s="22" t="s">
        <v>2149</v>
      </c>
      <c r="D253" s="23" t="s">
        <v>21</v>
      </c>
      <c r="E253" s="24" t="s">
        <v>158</v>
      </c>
      <c r="F253" s="24" t="s">
        <v>2145</v>
      </c>
      <c r="G253" s="21"/>
      <c r="H253" s="21"/>
    </row>
    <row r="254" spans="1:8" s="6" customFormat="1" ht="204.75" x14ac:dyDescent="0.2">
      <c r="A254" s="43">
        <f>+'Key Dates'!$B$6-46</f>
        <v>43126</v>
      </c>
      <c r="B254" s="43">
        <f>+'Key Dates'!$B$6</f>
        <v>43172</v>
      </c>
      <c r="C254" s="22" t="s">
        <v>2189</v>
      </c>
      <c r="D254" s="23" t="s">
        <v>21</v>
      </c>
      <c r="E254" s="24" t="s">
        <v>156</v>
      </c>
      <c r="F254" s="24" t="s">
        <v>2145</v>
      </c>
      <c r="G254" s="21"/>
      <c r="H254" s="21"/>
    </row>
    <row r="255" spans="1:8" s="6" customFormat="1" ht="141.75" x14ac:dyDescent="0.2">
      <c r="A255" s="43">
        <f>+'Key Dates'!$B$6-46</f>
        <v>43126</v>
      </c>
      <c r="B255" s="43">
        <f>+'Key Dates'!$B$6</f>
        <v>43172</v>
      </c>
      <c r="C255" s="22" t="s">
        <v>2190</v>
      </c>
      <c r="D255" s="23" t="s">
        <v>1560</v>
      </c>
      <c r="E255" s="24" t="s">
        <v>138</v>
      </c>
      <c r="F255" s="24" t="s">
        <v>2145</v>
      </c>
      <c r="G255" s="21"/>
      <c r="H255" s="21"/>
    </row>
    <row r="256" spans="1:8" s="6" customFormat="1" ht="141.75" x14ac:dyDescent="0.2">
      <c r="A256" s="43">
        <f>+'Key Dates'!$B$6-46</f>
        <v>43126</v>
      </c>
      <c r="B256" s="43">
        <f>+'Key Dates'!$B$6</f>
        <v>43172</v>
      </c>
      <c r="C256" s="22" t="s">
        <v>2191</v>
      </c>
      <c r="D256" s="23" t="s">
        <v>1560</v>
      </c>
      <c r="E256" s="24" t="s">
        <v>158</v>
      </c>
      <c r="F256" s="24" t="s">
        <v>2145</v>
      </c>
      <c r="G256" s="21"/>
      <c r="H256" s="21"/>
    </row>
    <row r="257" spans="1:8" s="6" customFormat="1" ht="141.75" x14ac:dyDescent="0.2">
      <c r="A257" s="43">
        <f>+'Key Dates'!$B$6-46</f>
        <v>43126</v>
      </c>
      <c r="B257" s="43">
        <f>+'Key Dates'!$B$6</f>
        <v>43172</v>
      </c>
      <c r="C257" s="22" t="s">
        <v>2193</v>
      </c>
      <c r="D257" s="23" t="s">
        <v>1560</v>
      </c>
      <c r="E257" s="24" t="s">
        <v>156</v>
      </c>
      <c r="F257" s="24" t="s">
        <v>2145</v>
      </c>
      <c r="G257" s="21"/>
      <c r="H257" s="21"/>
    </row>
    <row r="258" spans="1:8" s="6" customFormat="1" ht="94.5" x14ac:dyDescent="0.2">
      <c r="A258" s="43">
        <f>+'Key Dates'!$B$6-46</f>
        <v>43126</v>
      </c>
      <c r="B258" s="43">
        <f>+'Key Dates'!$B$6</f>
        <v>43172</v>
      </c>
      <c r="C258" s="22" t="s">
        <v>2192</v>
      </c>
      <c r="D258" s="23" t="s">
        <v>1561</v>
      </c>
      <c r="E258" s="24" t="s">
        <v>138</v>
      </c>
      <c r="F258" s="24" t="s">
        <v>2145</v>
      </c>
      <c r="G258" s="21"/>
      <c r="H258" s="21"/>
    </row>
    <row r="259" spans="1:8" s="6" customFormat="1" ht="94.5" x14ac:dyDescent="0.2">
      <c r="A259" s="43">
        <f>+'Key Dates'!$B$6-46</f>
        <v>43126</v>
      </c>
      <c r="B259" s="43">
        <f>+'Key Dates'!$B$6</f>
        <v>43172</v>
      </c>
      <c r="C259" s="22" t="s">
        <v>2194</v>
      </c>
      <c r="D259" s="23" t="s">
        <v>1561</v>
      </c>
      <c r="E259" s="24" t="s">
        <v>158</v>
      </c>
      <c r="F259" s="24" t="s">
        <v>2145</v>
      </c>
      <c r="G259" s="21"/>
      <c r="H259" s="21"/>
    </row>
    <row r="260" spans="1:8" s="6" customFormat="1" ht="94.5" x14ac:dyDescent="0.2">
      <c r="A260" s="43">
        <f>+'Key Dates'!$B$6-46</f>
        <v>43126</v>
      </c>
      <c r="B260" s="43">
        <f>+'Key Dates'!$B$6</f>
        <v>43172</v>
      </c>
      <c r="C260" s="22" t="s">
        <v>2195</v>
      </c>
      <c r="D260" s="23" t="s">
        <v>1561</v>
      </c>
      <c r="E260" s="24" t="s">
        <v>156</v>
      </c>
      <c r="F260" s="24" t="s">
        <v>2145</v>
      </c>
      <c r="G260" s="21"/>
      <c r="H260" s="21"/>
    </row>
    <row r="261" spans="1:8" s="6" customFormat="1" ht="157.5" x14ac:dyDescent="0.2">
      <c r="A261" s="43">
        <f>+'Key Dates'!$B$28-10</f>
        <v>43127</v>
      </c>
      <c r="B261" s="43">
        <f>+'Key Dates'!$B$28-10</f>
        <v>43127</v>
      </c>
      <c r="C261" s="25" t="s">
        <v>1862</v>
      </c>
      <c r="D261" s="23" t="s">
        <v>344</v>
      </c>
      <c r="E261" s="24" t="s">
        <v>138</v>
      </c>
      <c r="F261" s="24" t="s">
        <v>243</v>
      </c>
      <c r="G261" s="21"/>
      <c r="H261" s="21"/>
    </row>
    <row r="262" spans="1:8" s="6" customFormat="1" ht="157.5" x14ac:dyDescent="0.2">
      <c r="A262" s="43">
        <f>+'Key Dates'!$B$28-10</f>
        <v>43127</v>
      </c>
      <c r="B262" s="43">
        <f>+'Key Dates'!$B$28-10</f>
        <v>43127</v>
      </c>
      <c r="C262" s="25" t="s">
        <v>1863</v>
      </c>
      <c r="D262" s="23" t="s">
        <v>344</v>
      </c>
      <c r="E262" s="24" t="s">
        <v>142</v>
      </c>
      <c r="F262" s="24" t="s">
        <v>243</v>
      </c>
      <c r="G262" s="21"/>
      <c r="H262" s="21"/>
    </row>
    <row r="263" spans="1:8" s="6" customFormat="1" ht="157.5" x14ac:dyDescent="0.2">
      <c r="A263" s="43">
        <f>+'Key Dates'!$B$28-10</f>
        <v>43127</v>
      </c>
      <c r="B263" s="43">
        <f>+'Key Dates'!$B$28-10</f>
        <v>43127</v>
      </c>
      <c r="C263" s="25" t="s">
        <v>1864</v>
      </c>
      <c r="D263" s="23" t="s">
        <v>344</v>
      </c>
      <c r="E263" s="24" t="s">
        <v>158</v>
      </c>
      <c r="F263" s="24" t="s">
        <v>243</v>
      </c>
      <c r="G263" s="21"/>
      <c r="H263" s="21"/>
    </row>
    <row r="264" spans="1:8" s="6" customFormat="1" ht="157.5" x14ac:dyDescent="0.2">
      <c r="A264" s="43">
        <f>+'Key Dates'!$B$28-10</f>
        <v>43127</v>
      </c>
      <c r="B264" s="43">
        <f>+'Key Dates'!$B$28-10</f>
        <v>43127</v>
      </c>
      <c r="C264" s="25" t="s">
        <v>1865</v>
      </c>
      <c r="D264" s="23" t="s">
        <v>344</v>
      </c>
      <c r="E264" s="24" t="s">
        <v>144</v>
      </c>
      <c r="F264" s="24" t="s">
        <v>243</v>
      </c>
      <c r="G264" s="21"/>
      <c r="H264" s="21"/>
    </row>
    <row r="265" spans="1:8" s="6" customFormat="1" ht="157.5" x14ac:dyDescent="0.2">
      <c r="A265" s="43">
        <f>+'Key Dates'!$B$28-10</f>
        <v>43127</v>
      </c>
      <c r="B265" s="43">
        <f>+'Key Dates'!$B$28-10</f>
        <v>43127</v>
      </c>
      <c r="C265" s="25" t="s">
        <v>1866</v>
      </c>
      <c r="D265" s="23" t="s">
        <v>344</v>
      </c>
      <c r="E265" s="24" t="s">
        <v>145</v>
      </c>
      <c r="F265" s="24" t="s">
        <v>243</v>
      </c>
      <c r="G265" s="21"/>
      <c r="H265" s="21"/>
    </row>
    <row r="266" spans="1:8" s="6" customFormat="1" ht="157.5" x14ac:dyDescent="0.2">
      <c r="A266" s="43">
        <f>+'Key Dates'!$B$28-10</f>
        <v>43127</v>
      </c>
      <c r="B266" s="43">
        <f>+'Key Dates'!$B$28-10</f>
        <v>43127</v>
      </c>
      <c r="C266" s="25" t="s">
        <v>1867</v>
      </c>
      <c r="D266" s="23" t="s">
        <v>344</v>
      </c>
      <c r="E266" s="24" t="s">
        <v>156</v>
      </c>
      <c r="F266" s="24" t="s">
        <v>243</v>
      </c>
      <c r="G266" s="21"/>
      <c r="H266" s="21"/>
    </row>
    <row r="267" spans="1:8" s="6" customFormat="1" ht="157.5" x14ac:dyDescent="0.2">
      <c r="A267" s="43">
        <f>+'Key Dates'!$B$28-10</f>
        <v>43127</v>
      </c>
      <c r="B267" s="43">
        <f>+'Key Dates'!$B$28-10</f>
        <v>43127</v>
      </c>
      <c r="C267" s="25" t="s">
        <v>1868</v>
      </c>
      <c r="D267" s="23" t="s">
        <v>344</v>
      </c>
      <c r="E267" s="24" t="s">
        <v>157</v>
      </c>
      <c r="F267" s="24" t="s">
        <v>243</v>
      </c>
      <c r="G267" s="21"/>
      <c r="H267" s="21"/>
    </row>
    <row r="268" spans="1:8" s="6" customFormat="1" ht="94.5" x14ac:dyDescent="0.2">
      <c r="A268" s="43">
        <f>+'Key Dates'!$B$6-45</f>
        <v>43127</v>
      </c>
      <c r="B268" s="43">
        <f>+'Key Dates'!$B$6</f>
        <v>43172</v>
      </c>
      <c r="C268" s="25" t="s">
        <v>280</v>
      </c>
      <c r="D268" s="23" t="s">
        <v>56</v>
      </c>
      <c r="E268" s="24" t="s">
        <v>138</v>
      </c>
      <c r="F268" s="24" t="s">
        <v>216</v>
      </c>
      <c r="G268" s="21"/>
      <c r="H268" s="21"/>
    </row>
    <row r="269" spans="1:8" s="6" customFormat="1" ht="94.5" x14ac:dyDescent="0.2">
      <c r="A269" s="43">
        <f>+'Key Dates'!$B$6-45</f>
        <v>43127</v>
      </c>
      <c r="B269" s="43">
        <f>+'Key Dates'!$B$6</f>
        <v>43172</v>
      </c>
      <c r="C269" s="25" t="s">
        <v>281</v>
      </c>
      <c r="D269" s="23" t="s">
        <v>56</v>
      </c>
      <c r="E269" s="24" t="s">
        <v>158</v>
      </c>
      <c r="F269" s="24" t="s">
        <v>216</v>
      </c>
      <c r="G269" s="21"/>
      <c r="H269" s="21"/>
    </row>
    <row r="270" spans="1:8" s="6" customFormat="1" ht="110.25" x14ac:dyDescent="0.2">
      <c r="A270" s="43">
        <f>+'Key Dates'!$B$6-45</f>
        <v>43127</v>
      </c>
      <c r="B270" s="43">
        <f>+'Key Dates'!$B$6</f>
        <v>43172</v>
      </c>
      <c r="C270" s="25" t="s">
        <v>282</v>
      </c>
      <c r="D270" s="23" t="s">
        <v>56</v>
      </c>
      <c r="E270" s="24" t="s">
        <v>156</v>
      </c>
      <c r="F270" s="24" t="s">
        <v>216</v>
      </c>
      <c r="G270" s="21"/>
      <c r="H270" s="21"/>
    </row>
    <row r="271" spans="1:8" s="6" customFormat="1" ht="126" x14ac:dyDescent="0.2">
      <c r="A271" s="43">
        <f>+'Key Dates'!$B$30</f>
        <v>43129</v>
      </c>
      <c r="B271" s="43">
        <f>+'Key Dates'!$B$30</f>
        <v>43129</v>
      </c>
      <c r="C271" s="25" t="s">
        <v>313</v>
      </c>
      <c r="D271" s="23" t="s">
        <v>312</v>
      </c>
      <c r="E271" s="24" t="s">
        <v>138</v>
      </c>
      <c r="F271" s="24" t="s">
        <v>42</v>
      </c>
      <c r="G271" s="21"/>
      <c r="H271" s="21"/>
    </row>
    <row r="272" spans="1:8" s="6" customFormat="1" ht="126" x14ac:dyDescent="0.2">
      <c r="A272" s="43">
        <f>+'Key Dates'!$B$30</f>
        <v>43129</v>
      </c>
      <c r="B272" s="43">
        <f>+'Key Dates'!$B$30</f>
        <v>43129</v>
      </c>
      <c r="C272" s="25" t="s">
        <v>314</v>
      </c>
      <c r="D272" s="23" t="s">
        <v>312</v>
      </c>
      <c r="E272" s="24" t="s">
        <v>141</v>
      </c>
      <c r="F272" s="24" t="s">
        <v>42</v>
      </c>
      <c r="G272" s="21"/>
      <c r="H272" s="21"/>
    </row>
    <row r="273" spans="1:8" s="6" customFormat="1" ht="126" x14ac:dyDescent="0.2">
      <c r="A273" s="43">
        <f>+'Key Dates'!$B$30</f>
        <v>43129</v>
      </c>
      <c r="B273" s="43">
        <f>+'Key Dates'!$B$30</f>
        <v>43129</v>
      </c>
      <c r="C273" s="25" t="s">
        <v>315</v>
      </c>
      <c r="D273" s="23" t="s">
        <v>312</v>
      </c>
      <c r="E273" s="24" t="s">
        <v>142</v>
      </c>
      <c r="F273" s="24" t="s">
        <v>42</v>
      </c>
      <c r="G273" s="21"/>
      <c r="H273" s="21"/>
    </row>
    <row r="274" spans="1:8" s="6" customFormat="1" ht="126" x14ac:dyDescent="0.2">
      <c r="A274" s="43">
        <f>+'Key Dates'!$B$30</f>
        <v>43129</v>
      </c>
      <c r="B274" s="43">
        <f>+'Key Dates'!$B$30</f>
        <v>43129</v>
      </c>
      <c r="C274" s="25" t="s">
        <v>316</v>
      </c>
      <c r="D274" s="23" t="s">
        <v>312</v>
      </c>
      <c r="E274" s="24" t="s">
        <v>158</v>
      </c>
      <c r="F274" s="24" t="s">
        <v>42</v>
      </c>
      <c r="G274" s="21"/>
      <c r="H274" s="21"/>
    </row>
    <row r="275" spans="1:8" s="6" customFormat="1" ht="126" x14ac:dyDescent="0.2">
      <c r="A275" s="43">
        <f>+'Key Dates'!$B$30</f>
        <v>43129</v>
      </c>
      <c r="B275" s="43">
        <f>+'Key Dates'!$B$30</f>
        <v>43129</v>
      </c>
      <c r="C275" s="25" t="s">
        <v>317</v>
      </c>
      <c r="D275" s="23" t="s">
        <v>312</v>
      </c>
      <c r="E275" s="24" t="s">
        <v>144</v>
      </c>
      <c r="F275" s="24" t="s">
        <v>42</v>
      </c>
      <c r="G275" s="21"/>
      <c r="H275" s="21"/>
    </row>
    <row r="276" spans="1:8" s="6" customFormat="1" ht="126" x14ac:dyDescent="0.2">
      <c r="A276" s="43">
        <f>+'Key Dates'!$B$30</f>
        <v>43129</v>
      </c>
      <c r="B276" s="43">
        <f>+'Key Dates'!$B$30</f>
        <v>43129</v>
      </c>
      <c r="C276" s="25" t="s">
        <v>318</v>
      </c>
      <c r="D276" s="23" t="s">
        <v>312</v>
      </c>
      <c r="E276" s="24" t="s">
        <v>145</v>
      </c>
      <c r="F276" s="24" t="s">
        <v>42</v>
      </c>
      <c r="G276" s="21"/>
      <c r="H276" s="21"/>
    </row>
    <row r="277" spans="1:8" s="6" customFormat="1" ht="170.25" x14ac:dyDescent="0.2">
      <c r="A277" s="43">
        <f>+'Key Dates'!$B$35-15</f>
        <v>43129</v>
      </c>
      <c r="B277" s="43">
        <f>+'Key Dates'!$B$35-15</f>
        <v>43129</v>
      </c>
      <c r="C277" s="25" t="s">
        <v>1674</v>
      </c>
      <c r="D277" s="23" t="s">
        <v>1671</v>
      </c>
      <c r="E277" s="24" t="s">
        <v>226</v>
      </c>
      <c r="F277" s="24" t="s">
        <v>10</v>
      </c>
      <c r="G277" s="21"/>
      <c r="H277" s="21"/>
    </row>
    <row r="278" spans="1:8" s="6" customFormat="1" ht="141.75" x14ac:dyDescent="0.2">
      <c r="A278" s="43">
        <f>+'Key Dates'!$B$38-98</f>
        <v>43130</v>
      </c>
      <c r="B278" s="43">
        <f>+'Key Dates'!$B$38-98</f>
        <v>43130</v>
      </c>
      <c r="C278" s="22" t="s">
        <v>2196</v>
      </c>
      <c r="D278" s="23" t="s">
        <v>74</v>
      </c>
      <c r="E278" s="24" t="s">
        <v>284</v>
      </c>
      <c r="F278" s="24" t="s">
        <v>2145</v>
      </c>
      <c r="G278" s="21"/>
      <c r="H278" s="21"/>
    </row>
    <row r="279" spans="1:8" s="6" customFormat="1" ht="157.5" x14ac:dyDescent="0.2">
      <c r="A279" s="43">
        <f>+'Key Dates'!$B$37-70</f>
        <v>43130</v>
      </c>
      <c r="B279" s="43">
        <f>+'Key Dates'!$B$37-70</f>
        <v>43130</v>
      </c>
      <c r="C279" s="25" t="s">
        <v>326</v>
      </c>
      <c r="D279" s="23" t="s">
        <v>1</v>
      </c>
      <c r="E279" s="24" t="s">
        <v>211</v>
      </c>
      <c r="F279" s="24" t="s">
        <v>2144</v>
      </c>
      <c r="G279" s="21"/>
      <c r="H279" s="21"/>
    </row>
    <row r="280" spans="1:8" s="6" customFormat="1" ht="110.25" x14ac:dyDescent="0.2">
      <c r="A280" s="43">
        <f>+'Key Dates'!$B$35-14</f>
        <v>43130</v>
      </c>
      <c r="B280" s="43">
        <f>+'Key Dates'!$B$35-14</f>
        <v>43130</v>
      </c>
      <c r="C280" s="25" t="s">
        <v>506</v>
      </c>
      <c r="D280" s="23" t="s">
        <v>503</v>
      </c>
      <c r="E280" s="24" t="s">
        <v>226</v>
      </c>
      <c r="F280" s="24" t="s">
        <v>10</v>
      </c>
      <c r="G280" s="21"/>
      <c r="H280" s="21"/>
    </row>
    <row r="281" spans="1:8" s="6" customFormat="1" ht="126" x14ac:dyDescent="0.2">
      <c r="A281" s="43">
        <f>+'Key Dates'!$B$35-14</f>
        <v>43130</v>
      </c>
      <c r="B281" s="43">
        <f>+'Key Dates'!$B$35-14</f>
        <v>43130</v>
      </c>
      <c r="C281" s="22" t="s">
        <v>2390</v>
      </c>
      <c r="D281" s="23" t="s">
        <v>480</v>
      </c>
      <c r="E281" s="24" t="s">
        <v>226</v>
      </c>
      <c r="F281" s="24" t="s">
        <v>2144</v>
      </c>
      <c r="G281" s="21"/>
      <c r="H281" s="21"/>
    </row>
    <row r="282" spans="1:8" s="6" customFormat="1" ht="94.5" x14ac:dyDescent="0.2">
      <c r="A282" s="43">
        <f>+'Key Dates'!$B$35-14</f>
        <v>43130</v>
      </c>
      <c r="B282" s="43">
        <f>+'Key Dates'!$B$35-14</f>
        <v>43130</v>
      </c>
      <c r="C282" s="25" t="s">
        <v>527</v>
      </c>
      <c r="D282" s="23" t="s">
        <v>31</v>
      </c>
      <c r="E282" s="24" t="s">
        <v>226</v>
      </c>
      <c r="F282" s="24" t="s">
        <v>10</v>
      </c>
      <c r="G282" s="21"/>
      <c r="H282" s="21"/>
    </row>
    <row r="283" spans="1:8" s="6" customFormat="1" ht="110.25" x14ac:dyDescent="0.2">
      <c r="A283" s="43">
        <f>+'Key Dates'!$B$35-14</f>
        <v>43130</v>
      </c>
      <c r="B283" s="43">
        <f>+'Key Dates'!$B$35-14</f>
        <v>43130</v>
      </c>
      <c r="C283" s="25" t="s">
        <v>1952</v>
      </c>
      <c r="D283" s="23" t="s">
        <v>14</v>
      </c>
      <c r="E283" s="24" t="s">
        <v>226</v>
      </c>
      <c r="F283" s="24" t="s">
        <v>10</v>
      </c>
      <c r="G283" s="21"/>
      <c r="H283" s="21"/>
    </row>
    <row r="284" spans="1:8" s="6" customFormat="1" ht="110.25" x14ac:dyDescent="0.2">
      <c r="A284" s="43">
        <f>+'Key Dates'!$B$35-14</f>
        <v>43130</v>
      </c>
      <c r="B284" s="43">
        <f>+'Key Dates'!$B$35-1</f>
        <v>43143</v>
      </c>
      <c r="C284" s="25" t="s">
        <v>594</v>
      </c>
      <c r="D284" s="23">
        <v>206.83</v>
      </c>
      <c r="E284" s="24" t="s">
        <v>226</v>
      </c>
      <c r="F284" s="24" t="s">
        <v>49</v>
      </c>
      <c r="G284" s="21"/>
      <c r="H284" s="21"/>
    </row>
    <row r="285" spans="1:8" s="6" customFormat="1" ht="78.75" x14ac:dyDescent="0.2">
      <c r="A285" s="43">
        <f>+'Key Dates'!$B$6-42</f>
        <v>43130</v>
      </c>
      <c r="B285" s="43">
        <f>+'Key Dates'!$B$6-1</f>
        <v>43171</v>
      </c>
      <c r="C285" s="25" t="s">
        <v>328</v>
      </c>
      <c r="D285" s="23" t="s">
        <v>32</v>
      </c>
      <c r="E285" s="24" t="s">
        <v>138</v>
      </c>
      <c r="F285" s="24" t="s">
        <v>49</v>
      </c>
      <c r="G285" s="21"/>
      <c r="H285" s="21"/>
    </row>
    <row r="286" spans="1:8" s="6" customFormat="1" ht="78.75" x14ac:dyDescent="0.2">
      <c r="A286" s="43">
        <f>+'Key Dates'!$B$6-42</f>
        <v>43130</v>
      </c>
      <c r="B286" s="43">
        <f>+'Key Dates'!$B$6-1</f>
        <v>43171</v>
      </c>
      <c r="C286" s="25" t="s">
        <v>329</v>
      </c>
      <c r="D286" s="23" t="s">
        <v>32</v>
      </c>
      <c r="E286" s="24" t="s">
        <v>158</v>
      </c>
      <c r="F286" s="24" t="s">
        <v>49</v>
      </c>
      <c r="G286" s="21"/>
      <c r="H286" s="21"/>
    </row>
    <row r="287" spans="1:8" s="6" customFormat="1" ht="94.5" x14ac:dyDescent="0.2">
      <c r="A287" s="43">
        <f>+'Key Dates'!$B$6-42</f>
        <v>43130</v>
      </c>
      <c r="B287" s="43">
        <f>+'Key Dates'!$B$6-1</f>
        <v>43171</v>
      </c>
      <c r="C287" s="25" t="s">
        <v>327</v>
      </c>
      <c r="D287" s="23" t="s">
        <v>32</v>
      </c>
      <c r="E287" s="24" t="s">
        <v>156</v>
      </c>
      <c r="F287" s="24" t="s">
        <v>49</v>
      </c>
      <c r="G287" s="21"/>
      <c r="H287" s="21"/>
    </row>
    <row r="288" spans="1:8" s="6" customFormat="1" ht="47.25" x14ac:dyDescent="0.2">
      <c r="A288" s="43">
        <v>43131</v>
      </c>
      <c r="B288" s="43">
        <v>43131</v>
      </c>
      <c r="C288" s="25" t="s">
        <v>330</v>
      </c>
      <c r="D288" s="23" t="s">
        <v>45</v>
      </c>
      <c r="E288" s="24" t="s">
        <v>138</v>
      </c>
      <c r="F288" s="24" t="s">
        <v>46</v>
      </c>
      <c r="G288" s="21"/>
      <c r="H288" s="21"/>
    </row>
    <row r="289" spans="1:8" s="6" customFormat="1" ht="63" x14ac:dyDescent="0.2">
      <c r="A289" s="43">
        <v>43131</v>
      </c>
      <c r="B289" s="43">
        <v>43131</v>
      </c>
      <c r="C289" s="25" t="s">
        <v>331</v>
      </c>
      <c r="D289" s="23" t="s">
        <v>45</v>
      </c>
      <c r="E289" s="24" t="s">
        <v>141</v>
      </c>
      <c r="F289" s="24" t="s">
        <v>46</v>
      </c>
      <c r="G289" s="21"/>
      <c r="H289" s="21"/>
    </row>
    <row r="290" spans="1:8" s="6" customFormat="1" ht="63" x14ac:dyDescent="0.2">
      <c r="A290" s="43">
        <v>43131</v>
      </c>
      <c r="B290" s="43">
        <v>43131</v>
      </c>
      <c r="C290" s="25" t="s">
        <v>332</v>
      </c>
      <c r="D290" s="23" t="s">
        <v>45</v>
      </c>
      <c r="E290" s="24" t="s">
        <v>142</v>
      </c>
      <c r="F290" s="24" t="s">
        <v>46</v>
      </c>
      <c r="G290" s="21"/>
      <c r="H290" s="21"/>
    </row>
    <row r="291" spans="1:8" s="6" customFormat="1" ht="47.25" x14ac:dyDescent="0.2">
      <c r="A291" s="43">
        <v>43131</v>
      </c>
      <c r="B291" s="43">
        <v>43131</v>
      </c>
      <c r="C291" s="25" t="s">
        <v>333</v>
      </c>
      <c r="D291" s="23" t="s">
        <v>45</v>
      </c>
      <c r="E291" s="24" t="s">
        <v>158</v>
      </c>
      <c r="F291" s="24" t="s">
        <v>46</v>
      </c>
      <c r="G291" s="21"/>
      <c r="H291" s="21"/>
    </row>
    <row r="292" spans="1:8" s="6" customFormat="1" ht="47.25" x14ac:dyDescent="0.2">
      <c r="A292" s="43">
        <v>43131</v>
      </c>
      <c r="B292" s="43">
        <v>43131</v>
      </c>
      <c r="C292" s="25" t="s">
        <v>334</v>
      </c>
      <c r="D292" s="23" t="s">
        <v>45</v>
      </c>
      <c r="E292" s="24" t="s">
        <v>143</v>
      </c>
      <c r="F292" s="24" t="s">
        <v>46</v>
      </c>
      <c r="G292" s="21"/>
      <c r="H292" s="21"/>
    </row>
    <row r="293" spans="1:8" s="6" customFormat="1" ht="63" x14ac:dyDescent="0.2">
      <c r="A293" s="43">
        <v>43131</v>
      </c>
      <c r="B293" s="43">
        <v>43131</v>
      </c>
      <c r="C293" s="25" t="s">
        <v>335</v>
      </c>
      <c r="D293" s="23" t="s">
        <v>45</v>
      </c>
      <c r="E293" s="24" t="s">
        <v>144</v>
      </c>
      <c r="F293" s="24" t="s">
        <v>46</v>
      </c>
      <c r="G293" s="21"/>
      <c r="H293" s="21"/>
    </row>
    <row r="294" spans="1:8" s="6" customFormat="1" ht="63" x14ac:dyDescent="0.2">
      <c r="A294" s="43">
        <v>43131</v>
      </c>
      <c r="B294" s="43">
        <v>43131</v>
      </c>
      <c r="C294" s="25" t="s">
        <v>336</v>
      </c>
      <c r="D294" s="23" t="s">
        <v>45</v>
      </c>
      <c r="E294" s="24" t="s">
        <v>145</v>
      </c>
      <c r="F294" s="24" t="s">
        <v>46</v>
      </c>
      <c r="G294" s="21"/>
      <c r="H294" s="21"/>
    </row>
    <row r="295" spans="1:8" s="6" customFormat="1" ht="63" x14ac:dyDescent="0.2">
      <c r="A295" s="43">
        <v>43131</v>
      </c>
      <c r="B295" s="43">
        <v>43131</v>
      </c>
      <c r="C295" s="25" t="s">
        <v>337</v>
      </c>
      <c r="D295" s="23" t="s">
        <v>45</v>
      </c>
      <c r="E295" s="24" t="s">
        <v>156</v>
      </c>
      <c r="F295" s="24" t="s">
        <v>46</v>
      </c>
      <c r="G295" s="21"/>
      <c r="H295" s="21"/>
    </row>
    <row r="296" spans="1:8" s="6" customFormat="1" ht="63" x14ac:dyDescent="0.2">
      <c r="A296" s="43">
        <v>43131</v>
      </c>
      <c r="B296" s="43">
        <v>43131</v>
      </c>
      <c r="C296" s="25" t="s">
        <v>338</v>
      </c>
      <c r="D296" s="23" t="s">
        <v>45</v>
      </c>
      <c r="E296" s="24" t="s">
        <v>157</v>
      </c>
      <c r="F296" s="24" t="s">
        <v>46</v>
      </c>
      <c r="G296" s="21"/>
      <c r="H296" s="21"/>
    </row>
    <row r="297" spans="1:8" s="6" customFormat="1" ht="63" x14ac:dyDescent="0.2">
      <c r="A297" s="43">
        <v>43131</v>
      </c>
      <c r="B297" s="43">
        <v>43131</v>
      </c>
      <c r="C297" s="25" t="s">
        <v>339</v>
      </c>
      <c r="D297" s="23" t="s">
        <v>45</v>
      </c>
      <c r="E297" s="24" t="s">
        <v>135</v>
      </c>
      <c r="F297" s="24" t="s">
        <v>46</v>
      </c>
      <c r="G297" s="21"/>
      <c r="H297" s="21"/>
    </row>
    <row r="298" spans="1:8" s="6" customFormat="1" ht="63" x14ac:dyDescent="0.2">
      <c r="A298" s="43">
        <v>43131</v>
      </c>
      <c r="B298" s="43">
        <v>43131</v>
      </c>
      <c r="C298" s="25" t="s">
        <v>340</v>
      </c>
      <c r="D298" s="23" t="s">
        <v>45</v>
      </c>
      <c r="E298" s="24" t="s">
        <v>146</v>
      </c>
      <c r="F298" s="24" t="s">
        <v>46</v>
      </c>
      <c r="G298" s="21"/>
      <c r="H298" s="21"/>
    </row>
    <row r="299" spans="1:8" s="6" customFormat="1" ht="63" x14ac:dyDescent="0.2">
      <c r="A299" s="43">
        <v>43131</v>
      </c>
      <c r="B299" s="43">
        <v>43131</v>
      </c>
      <c r="C299" s="25" t="s">
        <v>341</v>
      </c>
      <c r="D299" s="23" t="s">
        <v>45</v>
      </c>
      <c r="E299" s="24" t="s">
        <v>147</v>
      </c>
      <c r="F299" s="24" t="s">
        <v>46</v>
      </c>
      <c r="G299" s="21"/>
      <c r="H299" s="21"/>
    </row>
    <row r="300" spans="1:8" s="6" customFormat="1" ht="78.75" x14ac:dyDescent="0.2">
      <c r="A300" s="43">
        <f>+'Key Dates'!$B$28-6</f>
        <v>43131</v>
      </c>
      <c r="B300" s="43">
        <f>+'Key Dates'!$B$28-6</f>
        <v>43131</v>
      </c>
      <c r="C300" s="25" t="s">
        <v>267</v>
      </c>
      <c r="D300" s="23" t="s">
        <v>244</v>
      </c>
      <c r="E300" s="24" t="s">
        <v>138</v>
      </c>
      <c r="F300" s="24" t="s">
        <v>243</v>
      </c>
      <c r="G300" s="21"/>
      <c r="H300" s="21"/>
    </row>
    <row r="301" spans="1:8" s="6" customFormat="1" ht="78.75" x14ac:dyDescent="0.2">
      <c r="A301" s="43">
        <f>+'Key Dates'!$B$28-6</f>
        <v>43131</v>
      </c>
      <c r="B301" s="43">
        <f>+'Key Dates'!$B$28-6</f>
        <v>43131</v>
      </c>
      <c r="C301" s="25" t="s">
        <v>268</v>
      </c>
      <c r="D301" s="23" t="s">
        <v>244</v>
      </c>
      <c r="E301" s="24" t="s">
        <v>141</v>
      </c>
      <c r="F301" s="24" t="s">
        <v>243</v>
      </c>
      <c r="G301" s="21"/>
      <c r="H301" s="21"/>
    </row>
    <row r="302" spans="1:8" s="6" customFormat="1" ht="78.75" x14ac:dyDescent="0.2">
      <c r="A302" s="43">
        <f>+'Key Dates'!$B$28-6</f>
        <v>43131</v>
      </c>
      <c r="B302" s="43">
        <f>+'Key Dates'!$B$28-6</f>
        <v>43131</v>
      </c>
      <c r="C302" s="25" t="s">
        <v>269</v>
      </c>
      <c r="D302" s="23" t="s">
        <v>244</v>
      </c>
      <c r="E302" s="24" t="s">
        <v>142</v>
      </c>
      <c r="F302" s="24" t="s">
        <v>243</v>
      </c>
      <c r="G302" s="21"/>
      <c r="H302" s="21"/>
    </row>
    <row r="303" spans="1:8" s="6" customFormat="1" ht="78.75" x14ac:dyDescent="0.2">
      <c r="A303" s="43">
        <f>+'Key Dates'!$B$28-6</f>
        <v>43131</v>
      </c>
      <c r="B303" s="43">
        <f>+'Key Dates'!$B$28-6</f>
        <v>43131</v>
      </c>
      <c r="C303" s="25" t="s">
        <v>270</v>
      </c>
      <c r="D303" s="23" t="s">
        <v>244</v>
      </c>
      <c r="E303" s="24" t="s">
        <v>158</v>
      </c>
      <c r="F303" s="24" t="s">
        <v>243</v>
      </c>
      <c r="G303" s="21"/>
      <c r="H303" s="21"/>
    </row>
    <row r="304" spans="1:8" s="6" customFormat="1" ht="78.75" x14ac:dyDescent="0.2">
      <c r="A304" s="43">
        <f>+'Key Dates'!$B$28-6</f>
        <v>43131</v>
      </c>
      <c r="B304" s="43">
        <f>+'Key Dates'!$B$28-6</f>
        <v>43131</v>
      </c>
      <c r="C304" s="25" t="s">
        <v>271</v>
      </c>
      <c r="D304" s="23" t="s">
        <v>244</v>
      </c>
      <c r="E304" s="24" t="s">
        <v>143</v>
      </c>
      <c r="F304" s="24" t="s">
        <v>243</v>
      </c>
      <c r="G304" s="21"/>
      <c r="H304" s="21"/>
    </row>
    <row r="305" spans="1:8" s="6" customFormat="1" ht="78.75" x14ac:dyDescent="0.2">
      <c r="A305" s="43">
        <f>+'Key Dates'!$B$28-6</f>
        <v>43131</v>
      </c>
      <c r="B305" s="43">
        <f>+'Key Dates'!$B$28-6</f>
        <v>43131</v>
      </c>
      <c r="C305" s="25" t="s">
        <v>272</v>
      </c>
      <c r="D305" s="23" t="s">
        <v>244</v>
      </c>
      <c r="E305" s="24" t="s">
        <v>144</v>
      </c>
      <c r="F305" s="24" t="s">
        <v>243</v>
      </c>
      <c r="G305" s="21"/>
      <c r="H305" s="21"/>
    </row>
    <row r="306" spans="1:8" s="6" customFormat="1" ht="78.75" x14ac:dyDescent="0.2">
      <c r="A306" s="43">
        <f>+'Key Dates'!$B$28-6</f>
        <v>43131</v>
      </c>
      <c r="B306" s="43">
        <f>+'Key Dates'!$B$28-6</f>
        <v>43131</v>
      </c>
      <c r="C306" s="25" t="s">
        <v>273</v>
      </c>
      <c r="D306" s="23" t="s">
        <v>244</v>
      </c>
      <c r="E306" s="24" t="s">
        <v>145</v>
      </c>
      <c r="F306" s="24" t="s">
        <v>243</v>
      </c>
      <c r="G306" s="21"/>
      <c r="H306" s="21"/>
    </row>
    <row r="307" spans="1:8" s="6" customFormat="1" ht="94.5" x14ac:dyDescent="0.2">
      <c r="A307" s="43">
        <f>+'Key Dates'!$B$28-6</f>
        <v>43131</v>
      </c>
      <c r="B307" s="43">
        <f>+'Key Dates'!$B$28-6</f>
        <v>43131</v>
      </c>
      <c r="C307" s="25" t="s">
        <v>274</v>
      </c>
      <c r="D307" s="23" t="s">
        <v>244</v>
      </c>
      <c r="E307" s="24" t="s">
        <v>156</v>
      </c>
      <c r="F307" s="24" t="s">
        <v>243</v>
      </c>
      <c r="G307" s="21"/>
      <c r="H307" s="21"/>
    </row>
    <row r="308" spans="1:8" s="6" customFormat="1" ht="94.5" x14ac:dyDescent="0.2">
      <c r="A308" s="43">
        <f>+'Key Dates'!$B$28-6</f>
        <v>43131</v>
      </c>
      <c r="B308" s="43">
        <f>+'Key Dates'!$B$28-6</f>
        <v>43131</v>
      </c>
      <c r="C308" s="25" t="s">
        <v>275</v>
      </c>
      <c r="D308" s="23" t="s">
        <v>244</v>
      </c>
      <c r="E308" s="24" t="s">
        <v>157</v>
      </c>
      <c r="F308" s="24" t="s">
        <v>243</v>
      </c>
      <c r="G308" s="21"/>
      <c r="H308" s="21"/>
    </row>
    <row r="309" spans="1:8" s="6" customFormat="1" ht="78.75" x14ac:dyDescent="0.2">
      <c r="A309" s="43">
        <f>+'Key Dates'!$B$28-6</f>
        <v>43131</v>
      </c>
      <c r="B309" s="43">
        <f>+'Key Dates'!$B$28-6</f>
        <v>43131</v>
      </c>
      <c r="C309" s="25" t="s">
        <v>276</v>
      </c>
      <c r="D309" s="23" t="s">
        <v>244</v>
      </c>
      <c r="E309" s="24" t="s">
        <v>135</v>
      </c>
      <c r="F309" s="24" t="s">
        <v>243</v>
      </c>
      <c r="G309" s="21"/>
      <c r="H309" s="21"/>
    </row>
    <row r="310" spans="1:8" s="6" customFormat="1" ht="94.5" x14ac:dyDescent="0.2">
      <c r="A310" s="43">
        <f>+'Key Dates'!$B$28-6</f>
        <v>43131</v>
      </c>
      <c r="B310" s="43">
        <f>+'Key Dates'!$B$28-6</f>
        <v>43131</v>
      </c>
      <c r="C310" s="25" t="s">
        <v>277</v>
      </c>
      <c r="D310" s="23" t="s">
        <v>244</v>
      </c>
      <c r="E310" s="24" t="s">
        <v>146</v>
      </c>
      <c r="F310" s="24" t="s">
        <v>243</v>
      </c>
      <c r="G310" s="21"/>
      <c r="H310" s="21"/>
    </row>
    <row r="311" spans="1:8" s="6" customFormat="1" ht="94.5" x14ac:dyDescent="0.2">
      <c r="A311" s="43">
        <f>+'Key Dates'!$B$28-6</f>
        <v>43131</v>
      </c>
      <c r="B311" s="43">
        <f>+'Key Dates'!$B$28-6</f>
        <v>43131</v>
      </c>
      <c r="C311" s="25" t="s">
        <v>278</v>
      </c>
      <c r="D311" s="23" t="s">
        <v>244</v>
      </c>
      <c r="E311" s="24" t="s">
        <v>147</v>
      </c>
      <c r="F311" s="24" t="s">
        <v>243</v>
      </c>
      <c r="G311" s="21"/>
      <c r="H311" s="21"/>
    </row>
    <row r="312" spans="1:8" s="6" customFormat="1" ht="110.25" x14ac:dyDescent="0.2">
      <c r="A312" s="43">
        <f>+'Key Dates'!$B$43-180</f>
        <v>43132</v>
      </c>
      <c r="B312" s="43">
        <f>+'Key Dates'!$B$43-180</f>
        <v>43132</v>
      </c>
      <c r="C312" s="25" t="s">
        <v>1126</v>
      </c>
      <c r="D312" s="23" t="s">
        <v>1120</v>
      </c>
      <c r="E312" s="24" t="s">
        <v>138</v>
      </c>
      <c r="F312" s="24" t="s">
        <v>13</v>
      </c>
      <c r="G312" s="21"/>
      <c r="H312" s="21"/>
    </row>
    <row r="313" spans="1:8" s="6" customFormat="1" ht="110.25" x14ac:dyDescent="0.2">
      <c r="A313" s="43">
        <f>+'Key Dates'!$B$43-180</f>
        <v>43132</v>
      </c>
      <c r="B313" s="43">
        <f>+'Key Dates'!$B$43-180</f>
        <v>43132</v>
      </c>
      <c r="C313" s="25" t="s">
        <v>1127</v>
      </c>
      <c r="D313" s="23" t="s">
        <v>1120</v>
      </c>
      <c r="E313" s="24" t="s">
        <v>142</v>
      </c>
      <c r="F313" s="24" t="s">
        <v>13</v>
      </c>
      <c r="G313" s="21"/>
      <c r="H313" s="21"/>
    </row>
    <row r="314" spans="1:8" s="6" customFormat="1" ht="110.25" x14ac:dyDescent="0.2">
      <c r="A314" s="43">
        <f>+'Key Dates'!$B$43-180</f>
        <v>43132</v>
      </c>
      <c r="B314" s="43">
        <f>+'Key Dates'!$B$43-180</f>
        <v>43132</v>
      </c>
      <c r="C314" s="25" t="s">
        <v>1128</v>
      </c>
      <c r="D314" s="23" t="s">
        <v>1120</v>
      </c>
      <c r="E314" s="24" t="s">
        <v>158</v>
      </c>
      <c r="F314" s="24" t="s">
        <v>13</v>
      </c>
      <c r="G314" s="21"/>
      <c r="H314" s="21"/>
    </row>
    <row r="315" spans="1:8" s="6" customFormat="1" ht="110.25" x14ac:dyDescent="0.2">
      <c r="A315" s="43">
        <f>+'Key Dates'!$B$43-180</f>
        <v>43132</v>
      </c>
      <c r="B315" s="43">
        <f>+'Key Dates'!$B$43-180</f>
        <v>43132</v>
      </c>
      <c r="C315" s="25" t="s">
        <v>1129</v>
      </c>
      <c r="D315" s="23" t="s">
        <v>1120</v>
      </c>
      <c r="E315" s="24" t="s">
        <v>145</v>
      </c>
      <c r="F315" s="24" t="s">
        <v>13</v>
      </c>
      <c r="G315" s="21"/>
      <c r="H315" s="21"/>
    </row>
    <row r="316" spans="1:8" s="6" customFormat="1" ht="141.75" x14ac:dyDescent="0.2">
      <c r="A316" s="43">
        <f>+'Key Dates'!$B$35-10</f>
        <v>43134</v>
      </c>
      <c r="B316" s="43">
        <f>+'Key Dates'!$B$35-10</f>
        <v>43134</v>
      </c>
      <c r="C316" s="25" t="s">
        <v>1869</v>
      </c>
      <c r="D316" s="23" t="s">
        <v>503</v>
      </c>
      <c r="E316" s="24" t="s">
        <v>226</v>
      </c>
      <c r="F316" s="24" t="s">
        <v>10</v>
      </c>
      <c r="G316" s="21"/>
      <c r="H316" s="21"/>
    </row>
    <row r="317" spans="1:8" s="6" customFormat="1" ht="94.5" x14ac:dyDescent="0.2">
      <c r="A317" s="43">
        <f>+'Key Dates'!$B$35-10</f>
        <v>43134</v>
      </c>
      <c r="B317" s="43">
        <f>+'Key Dates'!$B$35-10</f>
        <v>43134</v>
      </c>
      <c r="C317" s="25" t="s">
        <v>635</v>
      </c>
      <c r="D317" s="23" t="s">
        <v>30</v>
      </c>
      <c r="E317" s="24" t="s">
        <v>226</v>
      </c>
      <c r="F317" s="24" t="s">
        <v>52</v>
      </c>
      <c r="G317" s="21"/>
      <c r="H317" s="21"/>
    </row>
    <row r="318" spans="1:8" s="6" customFormat="1" ht="94.5" x14ac:dyDescent="0.2">
      <c r="A318" s="43">
        <f>+'Key Dates'!$B$35-10</f>
        <v>43134</v>
      </c>
      <c r="B318" s="43">
        <f>+'Key Dates'!$B$35-10</f>
        <v>43134</v>
      </c>
      <c r="C318" s="25" t="s">
        <v>1108</v>
      </c>
      <c r="D318" s="23" t="s">
        <v>45</v>
      </c>
      <c r="E318" s="24" t="s">
        <v>226</v>
      </c>
      <c r="F318" s="24" t="s">
        <v>46</v>
      </c>
      <c r="G318" s="21"/>
      <c r="H318" s="21"/>
    </row>
    <row r="319" spans="1:8" s="6" customFormat="1" ht="189" x14ac:dyDescent="0.2">
      <c r="A319" s="43">
        <f>+'Key Dates'!$B$28</f>
        <v>43137</v>
      </c>
      <c r="B319" s="43">
        <f>+'Key Dates'!$B$28</f>
        <v>43137</v>
      </c>
      <c r="C319" s="25" t="s">
        <v>376</v>
      </c>
      <c r="D319" s="23" t="s">
        <v>342</v>
      </c>
      <c r="E319" s="24" t="s">
        <v>138</v>
      </c>
      <c r="F319" s="24" t="s">
        <v>243</v>
      </c>
      <c r="G319" s="21"/>
      <c r="H319" s="21"/>
    </row>
    <row r="320" spans="1:8" s="6" customFormat="1" ht="204.75" x14ac:dyDescent="0.2">
      <c r="A320" s="43">
        <f>+'Key Dates'!$B$28</f>
        <v>43137</v>
      </c>
      <c r="B320" s="43">
        <f>+'Key Dates'!$B$28</f>
        <v>43137</v>
      </c>
      <c r="C320" s="25" t="s">
        <v>375</v>
      </c>
      <c r="D320" s="23" t="s">
        <v>342</v>
      </c>
      <c r="E320" s="24" t="s">
        <v>141</v>
      </c>
      <c r="F320" s="24" t="s">
        <v>243</v>
      </c>
      <c r="G320" s="21"/>
      <c r="H320" s="21"/>
    </row>
    <row r="321" spans="1:8" s="6" customFormat="1" ht="189" x14ac:dyDescent="0.2">
      <c r="A321" s="43">
        <f>+'Key Dates'!$B$28</f>
        <v>43137</v>
      </c>
      <c r="B321" s="43">
        <f>+'Key Dates'!$B$28</f>
        <v>43137</v>
      </c>
      <c r="C321" s="25" t="s">
        <v>374</v>
      </c>
      <c r="D321" s="23" t="s">
        <v>342</v>
      </c>
      <c r="E321" s="24" t="s">
        <v>142</v>
      </c>
      <c r="F321" s="24" t="s">
        <v>243</v>
      </c>
      <c r="G321" s="21"/>
      <c r="H321" s="21"/>
    </row>
    <row r="322" spans="1:8" s="6" customFormat="1" ht="189" x14ac:dyDescent="0.2">
      <c r="A322" s="43">
        <f>+'Key Dates'!$B$28</f>
        <v>43137</v>
      </c>
      <c r="B322" s="43">
        <f>+'Key Dates'!$B$28</f>
        <v>43137</v>
      </c>
      <c r="C322" s="25" t="s">
        <v>373</v>
      </c>
      <c r="D322" s="23" t="s">
        <v>342</v>
      </c>
      <c r="E322" s="24" t="s">
        <v>158</v>
      </c>
      <c r="F322" s="24" t="s">
        <v>243</v>
      </c>
      <c r="G322" s="21"/>
      <c r="H322" s="21"/>
    </row>
    <row r="323" spans="1:8" s="6" customFormat="1" ht="189" x14ac:dyDescent="0.2">
      <c r="A323" s="43">
        <f>+'Key Dates'!$B$28</f>
        <v>43137</v>
      </c>
      <c r="B323" s="43">
        <f>+'Key Dates'!$B$28</f>
        <v>43137</v>
      </c>
      <c r="C323" s="25" t="s">
        <v>372</v>
      </c>
      <c r="D323" s="23" t="s">
        <v>342</v>
      </c>
      <c r="E323" s="24" t="s">
        <v>143</v>
      </c>
      <c r="F323" s="24" t="s">
        <v>243</v>
      </c>
      <c r="G323" s="21"/>
      <c r="H323" s="21"/>
    </row>
    <row r="324" spans="1:8" s="6" customFormat="1" ht="204.75" x14ac:dyDescent="0.2">
      <c r="A324" s="43">
        <f>+'Key Dates'!$B$28</f>
        <v>43137</v>
      </c>
      <c r="B324" s="43">
        <f>+'Key Dates'!$B$28</f>
        <v>43137</v>
      </c>
      <c r="C324" s="25" t="s">
        <v>371</v>
      </c>
      <c r="D324" s="23" t="s">
        <v>342</v>
      </c>
      <c r="E324" s="24" t="s">
        <v>144</v>
      </c>
      <c r="F324" s="24" t="s">
        <v>243</v>
      </c>
      <c r="G324" s="21"/>
      <c r="H324" s="21"/>
    </row>
    <row r="325" spans="1:8" s="6" customFormat="1" ht="204.75" x14ac:dyDescent="0.2">
      <c r="A325" s="43">
        <f>+'Key Dates'!$B$28</f>
        <v>43137</v>
      </c>
      <c r="B325" s="43">
        <f>+'Key Dates'!$B$28</f>
        <v>43137</v>
      </c>
      <c r="C325" s="25" t="s">
        <v>370</v>
      </c>
      <c r="D325" s="23" t="s">
        <v>342</v>
      </c>
      <c r="E325" s="24" t="s">
        <v>145</v>
      </c>
      <c r="F325" s="24" t="s">
        <v>243</v>
      </c>
      <c r="G325" s="21"/>
      <c r="H325" s="21"/>
    </row>
    <row r="326" spans="1:8" s="6" customFormat="1" ht="204.75" x14ac:dyDescent="0.2">
      <c r="A326" s="43">
        <f>+'Key Dates'!$B$28</f>
        <v>43137</v>
      </c>
      <c r="B326" s="43">
        <f>+'Key Dates'!$B$28</f>
        <v>43137</v>
      </c>
      <c r="C326" s="25" t="s">
        <v>369</v>
      </c>
      <c r="D326" s="23" t="s">
        <v>342</v>
      </c>
      <c r="E326" s="24" t="s">
        <v>156</v>
      </c>
      <c r="F326" s="24" t="s">
        <v>243</v>
      </c>
      <c r="G326" s="21"/>
      <c r="H326" s="21"/>
    </row>
    <row r="327" spans="1:8" s="6" customFormat="1" ht="204.75" x14ac:dyDescent="0.2">
      <c r="A327" s="43">
        <f>+'Key Dates'!$B$28</f>
        <v>43137</v>
      </c>
      <c r="B327" s="43">
        <f>+'Key Dates'!$B$28</f>
        <v>43137</v>
      </c>
      <c r="C327" s="25" t="s">
        <v>368</v>
      </c>
      <c r="D327" s="23" t="s">
        <v>342</v>
      </c>
      <c r="E327" s="24" t="s">
        <v>157</v>
      </c>
      <c r="F327" s="24" t="s">
        <v>243</v>
      </c>
      <c r="G327" s="21"/>
      <c r="H327" s="21"/>
    </row>
    <row r="328" spans="1:8" s="6" customFormat="1" ht="189" x14ac:dyDescent="0.2">
      <c r="A328" s="43">
        <f>+'Key Dates'!$B$28</f>
        <v>43137</v>
      </c>
      <c r="B328" s="43">
        <f>+'Key Dates'!$B$28</f>
        <v>43137</v>
      </c>
      <c r="C328" s="25" t="s">
        <v>1953</v>
      </c>
      <c r="D328" s="23" t="s">
        <v>342</v>
      </c>
      <c r="E328" s="24" t="s">
        <v>135</v>
      </c>
      <c r="F328" s="24" t="s">
        <v>243</v>
      </c>
      <c r="G328" s="21"/>
      <c r="H328" s="21"/>
    </row>
    <row r="329" spans="1:8" s="6" customFormat="1" ht="204.75" x14ac:dyDescent="0.2">
      <c r="A329" s="43">
        <f>+'Key Dates'!$B$28</f>
        <v>43137</v>
      </c>
      <c r="B329" s="43">
        <f>+'Key Dates'!$B$28</f>
        <v>43137</v>
      </c>
      <c r="C329" s="25" t="s">
        <v>367</v>
      </c>
      <c r="D329" s="23" t="s">
        <v>342</v>
      </c>
      <c r="E329" s="24" t="s">
        <v>146</v>
      </c>
      <c r="F329" s="24" t="s">
        <v>243</v>
      </c>
      <c r="G329" s="21"/>
      <c r="H329" s="21"/>
    </row>
    <row r="330" spans="1:8" s="6" customFormat="1" ht="204.75" x14ac:dyDescent="0.2">
      <c r="A330" s="43">
        <f>+'Key Dates'!$B$28</f>
        <v>43137</v>
      </c>
      <c r="B330" s="43">
        <f>+'Key Dates'!$B$28</f>
        <v>43137</v>
      </c>
      <c r="C330" s="25" t="s">
        <v>366</v>
      </c>
      <c r="D330" s="23" t="s">
        <v>342</v>
      </c>
      <c r="E330" s="24" t="s">
        <v>147</v>
      </c>
      <c r="F330" s="24" t="s">
        <v>243</v>
      </c>
      <c r="G330" s="21"/>
      <c r="H330" s="21"/>
    </row>
    <row r="331" spans="1:8" s="6" customFormat="1" ht="220.5" x14ac:dyDescent="0.2">
      <c r="A331" s="43">
        <f>+'Key Dates'!$B$28</f>
        <v>43137</v>
      </c>
      <c r="B331" s="43">
        <f>+'Key Dates'!$B$28</f>
        <v>43137</v>
      </c>
      <c r="C331" s="25" t="s">
        <v>365</v>
      </c>
      <c r="D331" s="23" t="s">
        <v>343</v>
      </c>
      <c r="E331" s="24" t="s">
        <v>138</v>
      </c>
      <c r="F331" s="24" t="s">
        <v>243</v>
      </c>
      <c r="G331" s="21"/>
      <c r="H331" s="21"/>
    </row>
    <row r="332" spans="1:8" s="6" customFormat="1" ht="220.5" x14ac:dyDescent="0.2">
      <c r="A332" s="43">
        <f>+'Key Dates'!$B$28</f>
        <v>43137</v>
      </c>
      <c r="B332" s="43">
        <f>+'Key Dates'!$B$28</f>
        <v>43137</v>
      </c>
      <c r="C332" s="25" t="s">
        <v>364</v>
      </c>
      <c r="D332" s="23" t="s">
        <v>343</v>
      </c>
      <c r="E332" s="24" t="s">
        <v>141</v>
      </c>
      <c r="F332" s="24" t="s">
        <v>243</v>
      </c>
      <c r="G332" s="21"/>
      <c r="H332" s="21"/>
    </row>
    <row r="333" spans="1:8" s="6" customFormat="1" ht="220.5" x14ac:dyDescent="0.2">
      <c r="A333" s="43">
        <f>+'Key Dates'!$B$28</f>
        <v>43137</v>
      </c>
      <c r="B333" s="43">
        <f>+'Key Dates'!$B$28</f>
        <v>43137</v>
      </c>
      <c r="C333" s="25" t="s">
        <v>363</v>
      </c>
      <c r="D333" s="23" t="s">
        <v>343</v>
      </c>
      <c r="E333" s="24" t="s">
        <v>142</v>
      </c>
      <c r="F333" s="24" t="s">
        <v>243</v>
      </c>
      <c r="G333" s="21"/>
      <c r="H333" s="21"/>
    </row>
    <row r="334" spans="1:8" s="6" customFormat="1" ht="220.5" x14ac:dyDescent="0.2">
      <c r="A334" s="43">
        <f>+'Key Dates'!$B$28</f>
        <v>43137</v>
      </c>
      <c r="B334" s="43">
        <f>+'Key Dates'!$B$28</f>
        <v>43137</v>
      </c>
      <c r="C334" s="25" t="s">
        <v>362</v>
      </c>
      <c r="D334" s="23" t="s">
        <v>343</v>
      </c>
      <c r="E334" s="24" t="s">
        <v>158</v>
      </c>
      <c r="F334" s="24" t="s">
        <v>243</v>
      </c>
      <c r="G334" s="21"/>
      <c r="H334" s="21"/>
    </row>
    <row r="335" spans="1:8" s="6" customFormat="1" ht="220.5" x14ac:dyDescent="0.2">
      <c r="A335" s="43">
        <f>+'Key Dates'!$B$28</f>
        <v>43137</v>
      </c>
      <c r="B335" s="43">
        <f>+'Key Dates'!$B$28</f>
        <v>43137</v>
      </c>
      <c r="C335" s="25" t="s">
        <v>361</v>
      </c>
      <c r="D335" s="23" t="s">
        <v>343</v>
      </c>
      <c r="E335" s="24" t="s">
        <v>143</v>
      </c>
      <c r="F335" s="24" t="s">
        <v>243</v>
      </c>
      <c r="G335" s="21"/>
      <c r="H335" s="21"/>
    </row>
    <row r="336" spans="1:8" s="6" customFormat="1" ht="220.5" x14ac:dyDescent="0.2">
      <c r="A336" s="43">
        <f>+'Key Dates'!$B$28</f>
        <v>43137</v>
      </c>
      <c r="B336" s="43">
        <f>+'Key Dates'!$B$28</f>
        <v>43137</v>
      </c>
      <c r="C336" s="25" t="s">
        <v>360</v>
      </c>
      <c r="D336" s="23" t="s">
        <v>343</v>
      </c>
      <c r="E336" s="24" t="s">
        <v>144</v>
      </c>
      <c r="F336" s="24" t="s">
        <v>243</v>
      </c>
      <c r="G336" s="21"/>
      <c r="H336" s="21"/>
    </row>
    <row r="337" spans="1:8" s="6" customFormat="1" ht="220.5" x14ac:dyDescent="0.2">
      <c r="A337" s="43">
        <f>+'Key Dates'!$B$28</f>
        <v>43137</v>
      </c>
      <c r="B337" s="43">
        <f>+'Key Dates'!$B$28</f>
        <v>43137</v>
      </c>
      <c r="C337" s="25" t="s">
        <v>359</v>
      </c>
      <c r="D337" s="23" t="s">
        <v>343</v>
      </c>
      <c r="E337" s="24" t="s">
        <v>145</v>
      </c>
      <c r="F337" s="24" t="s">
        <v>243</v>
      </c>
      <c r="G337" s="21"/>
      <c r="H337" s="21"/>
    </row>
    <row r="338" spans="1:8" s="6" customFormat="1" ht="220.5" x14ac:dyDescent="0.2">
      <c r="A338" s="43">
        <f>+'Key Dates'!$B$28</f>
        <v>43137</v>
      </c>
      <c r="B338" s="43">
        <f>+'Key Dates'!$B$28</f>
        <v>43137</v>
      </c>
      <c r="C338" s="25" t="s">
        <v>358</v>
      </c>
      <c r="D338" s="23" t="s">
        <v>343</v>
      </c>
      <c r="E338" s="24" t="s">
        <v>156</v>
      </c>
      <c r="F338" s="24" t="s">
        <v>243</v>
      </c>
      <c r="G338" s="21"/>
      <c r="H338" s="21"/>
    </row>
    <row r="339" spans="1:8" s="6" customFormat="1" ht="220.5" x14ac:dyDescent="0.2">
      <c r="A339" s="43">
        <f>+'Key Dates'!$B$28</f>
        <v>43137</v>
      </c>
      <c r="B339" s="43">
        <f>+'Key Dates'!$B$28</f>
        <v>43137</v>
      </c>
      <c r="C339" s="25" t="s">
        <v>357</v>
      </c>
      <c r="D339" s="23" t="s">
        <v>343</v>
      </c>
      <c r="E339" s="24" t="s">
        <v>157</v>
      </c>
      <c r="F339" s="24" t="s">
        <v>243</v>
      </c>
      <c r="G339" s="21"/>
      <c r="H339" s="21"/>
    </row>
    <row r="340" spans="1:8" s="6" customFormat="1" ht="220.5" x14ac:dyDescent="0.2">
      <c r="A340" s="43">
        <f>+'Key Dates'!$B$28</f>
        <v>43137</v>
      </c>
      <c r="B340" s="43">
        <f>+'Key Dates'!$B$28</f>
        <v>43137</v>
      </c>
      <c r="C340" s="25" t="s">
        <v>356</v>
      </c>
      <c r="D340" s="23" t="s">
        <v>343</v>
      </c>
      <c r="E340" s="24" t="s">
        <v>135</v>
      </c>
      <c r="F340" s="24" t="s">
        <v>243</v>
      </c>
      <c r="G340" s="21"/>
      <c r="H340" s="21"/>
    </row>
    <row r="341" spans="1:8" s="6" customFormat="1" ht="220.5" x14ac:dyDescent="0.2">
      <c r="A341" s="43">
        <f>+'Key Dates'!$B$28</f>
        <v>43137</v>
      </c>
      <c r="B341" s="43">
        <f>+'Key Dates'!$B$28</f>
        <v>43137</v>
      </c>
      <c r="C341" s="25" t="s">
        <v>355</v>
      </c>
      <c r="D341" s="23" t="s">
        <v>343</v>
      </c>
      <c r="E341" s="24" t="s">
        <v>146</v>
      </c>
      <c r="F341" s="24" t="s">
        <v>243</v>
      </c>
      <c r="G341" s="21"/>
      <c r="H341" s="21"/>
    </row>
    <row r="342" spans="1:8" s="6" customFormat="1" ht="220.5" x14ac:dyDescent="0.2">
      <c r="A342" s="43">
        <f>+'Key Dates'!$B$28</f>
        <v>43137</v>
      </c>
      <c r="B342" s="43">
        <f>+'Key Dates'!$B$28</f>
        <v>43137</v>
      </c>
      <c r="C342" s="25" t="s">
        <v>354</v>
      </c>
      <c r="D342" s="23" t="s">
        <v>343</v>
      </c>
      <c r="E342" s="24" t="s">
        <v>147</v>
      </c>
      <c r="F342" s="24" t="s">
        <v>243</v>
      </c>
      <c r="G342" s="21"/>
      <c r="H342" s="21"/>
    </row>
    <row r="343" spans="1:8" s="6" customFormat="1" ht="157.5" x14ac:dyDescent="0.2">
      <c r="A343" s="43">
        <f>+'Key Dates'!$B$28</f>
        <v>43137</v>
      </c>
      <c r="B343" s="43">
        <f>+'Key Dates'!$B$28</f>
        <v>43137</v>
      </c>
      <c r="C343" s="25" t="s">
        <v>353</v>
      </c>
      <c r="D343" s="23" t="s">
        <v>344</v>
      </c>
      <c r="E343" s="24" t="s">
        <v>138</v>
      </c>
      <c r="F343" s="24" t="s">
        <v>243</v>
      </c>
      <c r="G343" s="21"/>
      <c r="H343" s="21"/>
    </row>
    <row r="344" spans="1:8" s="6" customFormat="1" ht="157.5" x14ac:dyDescent="0.2">
      <c r="A344" s="43">
        <f>+'Key Dates'!$B$28</f>
        <v>43137</v>
      </c>
      <c r="B344" s="43">
        <f>+'Key Dates'!$B$28</f>
        <v>43137</v>
      </c>
      <c r="C344" s="25" t="s">
        <v>352</v>
      </c>
      <c r="D344" s="23" t="s">
        <v>344</v>
      </c>
      <c r="E344" s="24" t="s">
        <v>142</v>
      </c>
      <c r="F344" s="24" t="s">
        <v>243</v>
      </c>
      <c r="G344" s="21"/>
      <c r="H344" s="21"/>
    </row>
    <row r="345" spans="1:8" s="6" customFormat="1" ht="157.5" x14ac:dyDescent="0.2">
      <c r="A345" s="43">
        <f>+'Key Dates'!$B$28</f>
        <v>43137</v>
      </c>
      <c r="B345" s="43">
        <f>+'Key Dates'!$B$28</f>
        <v>43137</v>
      </c>
      <c r="C345" s="25" t="s">
        <v>351</v>
      </c>
      <c r="D345" s="23" t="s">
        <v>344</v>
      </c>
      <c r="E345" s="24" t="s">
        <v>158</v>
      </c>
      <c r="F345" s="24" t="s">
        <v>243</v>
      </c>
      <c r="G345" s="21"/>
      <c r="H345" s="21"/>
    </row>
    <row r="346" spans="1:8" s="6" customFormat="1" ht="173.25" x14ac:dyDescent="0.2">
      <c r="A346" s="43">
        <f>+'Key Dates'!$B$28</f>
        <v>43137</v>
      </c>
      <c r="B346" s="43">
        <f>+'Key Dates'!$B$28</f>
        <v>43137</v>
      </c>
      <c r="C346" s="25" t="s">
        <v>350</v>
      </c>
      <c r="D346" s="23" t="s">
        <v>344</v>
      </c>
      <c r="E346" s="24" t="s">
        <v>144</v>
      </c>
      <c r="F346" s="24" t="s">
        <v>243</v>
      </c>
      <c r="G346" s="21"/>
      <c r="H346" s="21"/>
    </row>
    <row r="347" spans="1:8" s="6" customFormat="1" ht="173.25" x14ac:dyDescent="0.2">
      <c r="A347" s="43">
        <f>+'Key Dates'!$B$28</f>
        <v>43137</v>
      </c>
      <c r="B347" s="43">
        <f>+'Key Dates'!$B$28</f>
        <v>43137</v>
      </c>
      <c r="C347" s="25" t="s">
        <v>349</v>
      </c>
      <c r="D347" s="23" t="s">
        <v>344</v>
      </c>
      <c r="E347" s="24" t="s">
        <v>145</v>
      </c>
      <c r="F347" s="24" t="s">
        <v>243</v>
      </c>
      <c r="G347" s="21"/>
      <c r="H347" s="21"/>
    </row>
    <row r="348" spans="1:8" s="6" customFormat="1" ht="173.25" x14ac:dyDescent="0.2">
      <c r="A348" s="43">
        <f>+'Key Dates'!$B$28</f>
        <v>43137</v>
      </c>
      <c r="B348" s="43">
        <f>+'Key Dates'!$B$28</f>
        <v>43137</v>
      </c>
      <c r="C348" s="25" t="s">
        <v>348</v>
      </c>
      <c r="D348" s="23" t="s">
        <v>344</v>
      </c>
      <c r="E348" s="24" t="s">
        <v>156</v>
      </c>
      <c r="F348" s="24" t="s">
        <v>243</v>
      </c>
      <c r="G348" s="21"/>
      <c r="H348" s="21"/>
    </row>
    <row r="349" spans="1:8" s="6" customFormat="1" ht="173.25" x14ac:dyDescent="0.2">
      <c r="A349" s="43">
        <f>+'Key Dates'!$B$28</f>
        <v>43137</v>
      </c>
      <c r="B349" s="43">
        <f>+'Key Dates'!$B$28</f>
        <v>43137</v>
      </c>
      <c r="C349" s="25" t="s">
        <v>347</v>
      </c>
      <c r="D349" s="23" t="s">
        <v>344</v>
      </c>
      <c r="E349" s="24" t="s">
        <v>157</v>
      </c>
      <c r="F349" s="24" t="s">
        <v>243</v>
      </c>
      <c r="G349" s="21"/>
      <c r="H349" s="21"/>
    </row>
    <row r="350" spans="1:8" s="6" customFormat="1" ht="173.25" x14ac:dyDescent="0.2">
      <c r="A350" s="43">
        <f>+'Key Dates'!$B$28</f>
        <v>43137</v>
      </c>
      <c r="B350" s="43">
        <f>+'Key Dates'!$B$28</f>
        <v>43137</v>
      </c>
      <c r="C350" s="25" t="s">
        <v>346</v>
      </c>
      <c r="D350" s="23" t="s">
        <v>344</v>
      </c>
      <c r="E350" s="24" t="s">
        <v>146</v>
      </c>
      <c r="F350" s="24" t="s">
        <v>243</v>
      </c>
      <c r="G350" s="21"/>
      <c r="H350" s="21"/>
    </row>
    <row r="351" spans="1:8" s="6" customFormat="1" ht="173.25" x14ac:dyDescent="0.2">
      <c r="A351" s="43">
        <f>+'Key Dates'!$B$28</f>
        <v>43137</v>
      </c>
      <c r="B351" s="43">
        <f>+'Key Dates'!$B$28</f>
        <v>43137</v>
      </c>
      <c r="C351" s="25" t="s">
        <v>345</v>
      </c>
      <c r="D351" s="23" t="s">
        <v>344</v>
      </c>
      <c r="E351" s="24" t="s">
        <v>147</v>
      </c>
      <c r="F351" s="24" t="s">
        <v>243</v>
      </c>
      <c r="G351" s="21"/>
      <c r="H351" s="21"/>
    </row>
    <row r="352" spans="1:8" s="6" customFormat="1" ht="89.25" x14ac:dyDescent="0.2">
      <c r="A352" s="43">
        <f>+'Key Dates'!$B$35-7</f>
        <v>43137</v>
      </c>
      <c r="B352" s="43">
        <f>+'Key Dates'!$B$35-7</f>
        <v>43137</v>
      </c>
      <c r="C352" s="25" t="s">
        <v>668</v>
      </c>
      <c r="D352" s="23" t="s">
        <v>29</v>
      </c>
      <c r="E352" s="24" t="s">
        <v>226</v>
      </c>
      <c r="F352" s="24" t="s">
        <v>216</v>
      </c>
      <c r="G352" s="21"/>
      <c r="H352" s="21"/>
    </row>
    <row r="353" spans="1:8" s="6" customFormat="1" ht="126" x14ac:dyDescent="0.2">
      <c r="A353" s="43">
        <f>+'Key Dates'!$B$35-7</f>
        <v>43137</v>
      </c>
      <c r="B353" s="43">
        <f>+'Key Dates'!$B$35-7</f>
        <v>43137</v>
      </c>
      <c r="C353" s="25" t="s">
        <v>1954</v>
      </c>
      <c r="D353" s="23" t="s">
        <v>503</v>
      </c>
      <c r="E353" s="24" t="s">
        <v>226</v>
      </c>
      <c r="F353" s="24" t="s">
        <v>10</v>
      </c>
      <c r="G353" s="21"/>
      <c r="H353" s="21"/>
    </row>
    <row r="354" spans="1:8" s="6" customFormat="1" ht="157.5" x14ac:dyDescent="0.2">
      <c r="A354" s="43">
        <f>+'Key Dates'!$B$35-7</f>
        <v>43137</v>
      </c>
      <c r="B354" s="43">
        <f>+'Key Dates'!$B$35-7</f>
        <v>43137</v>
      </c>
      <c r="C354" s="22" t="s">
        <v>2391</v>
      </c>
      <c r="D354" s="23" t="s">
        <v>1737</v>
      </c>
      <c r="E354" s="24" t="s">
        <v>226</v>
      </c>
      <c r="F354" s="24" t="s">
        <v>2147</v>
      </c>
      <c r="G354" s="21"/>
      <c r="H354" s="21"/>
    </row>
    <row r="355" spans="1:8" s="6" customFormat="1" ht="252" x14ac:dyDescent="0.2">
      <c r="A355" s="43">
        <f>+'Key Dates'!$B$35-7</f>
        <v>43137</v>
      </c>
      <c r="B355" s="43">
        <f>+'Key Dates'!$B$35-1</f>
        <v>43143</v>
      </c>
      <c r="C355" s="22" t="s">
        <v>2392</v>
      </c>
      <c r="D355" s="23" t="s">
        <v>1950</v>
      </c>
      <c r="E355" s="24" t="s">
        <v>226</v>
      </c>
      <c r="F355" s="24" t="s">
        <v>2145</v>
      </c>
      <c r="G355" s="21"/>
      <c r="H355" s="21"/>
    </row>
    <row r="356" spans="1:8" s="6" customFormat="1" ht="220.5" x14ac:dyDescent="0.2">
      <c r="A356" s="43">
        <f>+'Key Dates'!$B$35-7</f>
        <v>43137</v>
      </c>
      <c r="B356" s="43">
        <f>+'Key Dates'!$B$35</f>
        <v>43144</v>
      </c>
      <c r="C356" s="22" t="s">
        <v>2393</v>
      </c>
      <c r="D356" s="23" t="s">
        <v>55</v>
      </c>
      <c r="E356" s="24" t="s">
        <v>226</v>
      </c>
      <c r="F356" s="24" t="s">
        <v>2145</v>
      </c>
      <c r="G356" s="21"/>
      <c r="H356" s="21"/>
    </row>
    <row r="357" spans="1:8" s="6" customFormat="1" ht="157.5" x14ac:dyDescent="0.2">
      <c r="A357" s="43">
        <f>+'Key Dates'!$B$38-90</f>
        <v>43138</v>
      </c>
      <c r="B357" s="43">
        <f>+'Key Dates'!$B$38-90</f>
        <v>43138</v>
      </c>
      <c r="C357" s="25" t="s">
        <v>1146</v>
      </c>
      <c r="D357" s="23" t="s">
        <v>1141</v>
      </c>
      <c r="E357" s="24" t="s">
        <v>284</v>
      </c>
      <c r="F357" s="24" t="s">
        <v>49</v>
      </c>
      <c r="G357" s="21"/>
      <c r="H357" s="21"/>
    </row>
    <row r="358" spans="1:8" s="6" customFormat="1" ht="141.75" x14ac:dyDescent="0.2">
      <c r="A358" s="43">
        <f>+'Key Dates'!$B$38-90</f>
        <v>43138</v>
      </c>
      <c r="B358" s="43">
        <f>+'Key Dates'!$B$38-90</f>
        <v>43138</v>
      </c>
      <c r="C358" s="25" t="s">
        <v>1242</v>
      </c>
      <c r="D358" s="23" t="s">
        <v>1237</v>
      </c>
      <c r="E358" s="24" t="s">
        <v>284</v>
      </c>
      <c r="F358" s="24" t="s">
        <v>2144</v>
      </c>
      <c r="G358" s="21"/>
      <c r="H358" s="21"/>
    </row>
    <row r="359" spans="1:8" s="6" customFormat="1" ht="110.25" x14ac:dyDescent="0.2">
      <c r="A359" s="43">
        <f>+'Key Dates'!$B$38-90</f>
        <v>43138</v>
      </c>
      <c r="B359" s="43">
        <f>+'Key Dates'!$B$38-90</f>
        <v>43138</v>
      </c>
      <c r="C359" s="25" t="s">
        <v>1250</v>
      </c>
      <c r="D359" s="23" t="s">
        <v>1246</v>
      </c>
      <c r="E359" s="24" t="s">
        <v>284</v>
      </c>
      <c r="F359" s="24" t="s">
        <v>1247</v>
      </c>
      <c r="G359" s="21"/>
      <c r="H359" s="21"/>
    </row>
    <row r="360" spans="1:8" s="6" customFormat="1" ht="110.25" x14ac:dyDescent="0.2">
      <c r="A360" s="43">
        <f>+'Key Dates'!$B$6-33</f>
        <v>43139</v>
      </c>
      <c r="B360" s="43">
        <f>+'Key Dates'!$B$6-33</f>
        <v>43139</v>
      </c>
      <c r="C360" s="22" t="s">
        <v>2197</v>
      </c>
      <c r="D360" s="23" t="s">
        <v>132</v>
      </c>
      <c r="E360" s="24" t="s">
        <v>138</v>
      </c>
      <c r="F360" s="24" t="s">
        <v>2145</v>
      </c>
      <c r="G360" s="21"/>
      <c r="H360" s="21"/>
    </row>
    <row r="361" spans="1:8" s="6" customFormat="1" ht="110.25" x14ac:dyDescent="0.2">
      <c r="A361" s="43">
        <f>+'Key Dates'!$B$6-33</f>
        <v>43139</v>
      </c>
      <c r="B361" s="43">
        <f>+'Key Dates'!$B$6-33</f>
        <v>43139</v>
      </c>
      <c r="C361" s="22" t="s">
        <v>2198</v>
      </c>
      <c r="D361" s="23" t="s">
        <v>132</v>
      </c>
      <c r="E361" s="24" t="s">
        <v>158</v>
      </c>
      <c r="F361" s="24" t="s">
        <v>2145</v>
      </c>
      <c r="G361" s="21"/>
      <c r="H361" s="21"/>
    </row>
    <row r="362" spans="1:8" s="6" customFormat="1" ht="110.25" x14ac:dyDescent="0.2">
      <c r="A362" s="43">
        <f>+'Key Dates'!$B$6-33</f>
        <v>43139</v>
      </c>
      <c r="B362" s="43">
        <f>+'Key Dates'!$B$6-33</f>
        <v>43139</v>
      </c>
      <c r="C362" s="22" t="s">
        <v>2199</v>
      </c>
      <c r="D362" s="23" t="s">
        <v>132</v>
      </c>
      <c r="E362" s="24" t="s">
        <v>156</v>
      </c>
      <c r="F362" s="24" t="s">
        <v>2145</v>
      </c>
      <c r="G362" s="21"/>
      <c r="H362" s="21"/>
    </row>
    <row r="363" spans="1:8" s="6" customFormat="1" ht="157.5" x14ac:dyDescent="0.2">
      <c r="A363" s="43">
        <f>+'Key Dates'!$B$35-5</f>
        <v>43139</v>
      </c>
      <c r="B363" s="43">
        <f>+'Key Dates'!$B$35-5</f>
        <v>43139</v>
      </c>
      <c r="C363" s="22" t="s">
        <v>2394</v>
      </c>
      <c r="D363" s="23" t="s">
        <v>1738</v>
      </c>
      <c r="E363" s="24" t="s">
        <v>226</v>
      </c>
      <c r="F363" s="24" t="s">
        <v>2147</v>
      </c>
      <c r="G363" s="21"/>
      <c r="H363" s="21"/>
    </row>
    <row r="364" spans="1:8" s="6" customFormat="1" ht="157.5" x14ac:dyDescent="0.2">
      <c r="A364" s="43">
        <f>+'Key Dates'!$B$37-60</f>
        <v>43140</v>
      </c>
      <c r="B364" s="43">
        <f>+'Key Dates'!$B$37-60</f>
        <v>43140</v>
      </c>
      <c r="C364" s="25" t="s">
        <v>1091</v>
      </c>
      <c r="D364" s="23" t="s">
        <v>1085</v>
      </c>
      <c r="E364" s="24" t="s">
        <v>211</v>
      </c>
      <c r="F364" s="24" t="s">
        <v>216</v>
      </c>
      <c r="G364" s="21"/>
      <c r="H364" s="21"/>
    </row>
    <row r="365" spans="1:8" s="6" customFormat="1" ht="126" x14ac:dyDescent="0.2">
      <c r="A365" s="43">
        <f>+'Key Dates'!$B$37-60</f>
        <v>43140</v>
      </c>
      <c r="B365" s="43">
        <f>+'Key Dates'!$B$37-60</f>
        <v>43140</v>
      </c>
      <c r="C365" s="22" t="s">
        <v>2429</v>
      </c>
      <c r="D365" s="23" t="s">
        <v>1548</v>
      </c>
      <c r="E365" s="24" t="s">
        <v>211</v>
      </c>
      <c r="F365" s="24" t="s">
        <v>2146</v>
      </c>
      <c r="G365" s="21"/>
      <c r="H365" s="21"/>
    </row>
    <row r="366" spans="1:8" s="6" customFormat="1" ht="94.5" x14ac:dyDescent="0.2">
      <c r="A366" s="43">
        <f>+'Key Dates'!$B$37-60</f>
        <v>43140</v>
      </c>
      <c r="B366" s="43">
        <f>+'Key Dates'!$B$37-60</f>
        <v>43140</v>
      </c>
      <c r="C366" s="25" t="s">
        <v>716</v>
      </c>
      <c r="D366" s="23" t="s">
        <v>32</v>
      </c>
      <c r="E366" s="24" t="s">
        <v>211</v>
      </c>
      <c r="F366" s="24" t="s">
        <v>49</v>
      </c>
      <c r="G366" s="21"/>
      <c r="H366" s="21"/>
    </row>
    <row r="367" spans="1:8" s="6" customFormat="1" ht="110.25" x14ac:dyDescent="0.2">
      <c r="A367" s="43">
        <f>+'Key Dates'!$B$35-4</f>
        <v>43140</v>
      </c>
      <c r="B367" s="43">
        <f>+'Key Dates'!$B$35-4</f>
        <v>43140</v>
      </c>
      <c r="C367" s="25" t="s">
        <v>580</v>
      </c>
      <c r="D367" s="23" t="s">
        <v>579</v>
      </c>
      <c r="E367" s="24" t="s">
        <v>226</v>
      </c>
      <c r="F367" s="24" t="s">
        <v>10</v>
      </c>
      <c r="G367" s="21"/>
      <c r="H367" s="21"/>
    </row>
    <row r="368" spans="1:8" s="6" customFormat="1" ht="89.25" x14ac:dyDescent="0.2">
      <c r="A368" s="43">
        <f>+'Key Dates'!$B$35-4</f>
        <v>43140</v>
      </c>
      <c r="B368" s="43">
        <f>+'Key Dates'!$B$35-4</f>
        <v>43140</v>
      </c>
      <c r="C368" s="25" t="s">
        <v>697</v>
      </c>
      <c r="D368" s="23" t="s">
        <v>12</v>
      </c>
      <c r="E368" s="24" t="s">
        <v>226</v>
      </c>
      <c r="F368" s="24" t="s">
        <v>13</v>
      </c>
      <c r="G368" s="21"/>
      <c r="H368" s="21"/>
    </row>
    <row r="369" spans="1:8" s="6" customFormat="1" ht="126" x14ac:dyDescent="0.2">
      <c r="A369" s="43">
        <f>+'Key Dates'!$B$6-32</f>
        <v>43140</v>
      </c>
      <c r="B369" s="43">
        <f>+'Key Dates'!$B$6-1</f>
        <v>43171</v>
      </c>
      <c r="C369" s="22" t="s">
        <v>2200</v>
      </c>
      <c r="D369" s="23" t="s">
        <v>128</v>
      </c>
      <c r="E369" s="24" t="s">
        <v>138</v>
      </c>
      <c r="F369" s="24" t="s">
        <v>2145</v>
      </c>
      <c r="G369" s="21"/>
      <c r="H369" s="21"/>
    </row>
    <row r="370" spans="1:8" s="6" customFormat="1" ht="126" x14ac:dyDescent="0.2">
      <c r="A370" s="43">
        <f>+'Key Dates'!$B$6-32</f>
        <v>43140</v>
      </c>
      <c r="B370" s="43">
        <f>+'Key Dates'!$B$6-1</f>
        <v>43171</v>
      </c>
      <c r="C370" s="22" t="s">
        <v>2201</v>
      </c>
      <c r="D370" s="23" t="s">
        <v>128</v>
      </c>
      <c r="E370" s="24" t="s">
        <v>158</v>
      </c>
      <c r="F370" s="24" t="s">
        <v>2145</v>
      </c>
      <c r="G370" s="21"/>
      <c r="H370" s="21"/>
    </row>
    <row r="371" spans="1:8" s="6" customFormat="1" ht="141.75" x14ac:dyDescent="0.2">
      <c r="A371" s="43">
        <f>+'Key Dates'!$B$6-32</f>
        <v>43140</v>
      </c>
      <c r="B371" s="43">
        <f>+'Key Dates'!$B$6-1</f>
        <v>43171</v>
      </c>
      <c r="C371" s="22" t="s">
        <v>2202</v>
      </c>
      <c r="D371" s="23" t="s">
        <v>128</v>
      </c>
      <c r="E371" s="24" t="s">
        <v>156</v>
      </c>
      <c r="F371" s="24" t="s">
        <v>2145</v>
      </c>
      <c r="G371" s="21"/>
      <c r="H371" s="21"/>
    </row>
    <row r="372" spans="1:8" s="6" customFormat="1" ht="126" x14ac:dyDescent="0.2">
      <c r="A372" s="43">
        <f>+'Key Dates'!$B$6-32</f>
        <v>43140</v>
      </c>
      <c r="B372" s="43">
        <f>+'Key Dates'!$B$6</f>
        <v>43172</v>
      </c>
      <c r="C372" s="22" t="s">
        <v>2203</v>
      </c>
      <c r="D372" s="23" t="s">
        <v>60</v>
      </c>
      <c r="E372" s="24" t="s">
        <v>138</v>
      </c>
      <c r="F372" s="24" t="s">
        <v>2147</v>
      </c>
      <c r="G372" s="21"/>
      <c r="H372" s="21"/>
    </row>
    <row r="373" spans="1:8" s="6" customFormat="1" ht="141.75" x14ac:dyDescent="0.2">
      <c r="A373" s="43">
        <f>+'Key Dates'!$B$6-32</f>
        <v>43140</v>
      </c>
      <c r="B373" s="43">
        <f>+'Key Dates'!$B$6</f>
        <v>43172</v>
      </c>
      <c r="C373" s="22" t="s">
        <v>2204</v>
      </c>
      <c r="D373" s="23" t="s">
        <v>60</v>
      </c>
      <c r="E373" s="24" t="s">
        <v>158</v>
      </c>
      <c r="F373" s="24" t="s">
        <v>2147</v>
      </c>
      <c r="G373" s="21"/>
      <c r="H373" s="21"/>
    </row>
    <row r="374" spans="1:8" s="6" customFormat="1" ht="141.75" x14ac:dyDescent="0.2">
      <c r="A374" s="43">
        <f>+'Key Dates'!$B$6-32</f>
        <v>43140</v>
      </c>
      <c r="B374" s="43">
        <f>+'Key Dates'!$B$6</f>
        <v>43172</v>
      </c>
      <c r="C374" s="22" t="s">
        <v>2205</v>
      </c>
      <c r="D374" s="23" t="s">
        <v>60</v>
      </c>
      <c r="E374" s="24" t="s">
        <v>156</v>
      </c>
      <c r="F374" s="24" t="s">
        <v>2147</v>
      </c>
      <c r="G374" s="21"/>
      <c r="H374" s="21"/>
    </row>
    <row r="375" spans="1:8" s="6" customFormat="1" ht="141.75" x14ac:dyDescent="0.2">
      <c r="A375" s="43">
        <f>+'Key Dates'!$B$35-3</f>
        <v>43141</v>
      </c>
      <c r="B375" s="43">
        <f>+'Key Dates'!$B$35-3</f>
        <v>43141</v>
      </c>
      <c r="C375" s="22" t="s">
        <v>2395</v>
      </c>
      <c r="D375" s="23" t="s">
        <v>33</v>
      </c>
      <c r="E375" s="24" t="s">
        <v>226</v>
      </c>
      <c r="F375" s="24" t="s">
        <v>2145</v>
      </c>
      <c r="G375" s="21"/>
      <c r="H375" s="21"/>
    </row>
    <row r="376" spans="1:8" s="6" customFormat="1" ht="78.75" x14ac:dyDescent="0.2">
      <c r="A376" s="43">
        <f>+'Key Dates'!$B$6-32</f>
        <v>43140</v>
      </c>
      <c r="B376" s="43">
        <f>+'Key Dates'!$B$6-32</f>
        <v>43140</v>
      </c>
      <c r="C376" s="25" t="s">
        <v>1187</v>
      </c>
      <c r="D376" s="23" t="s">
        <v>1142</v>
      </c>
      <c r="E376" s="24" t="s">
        <v>138</v>
      </c>
      <c r="F376" s="24" t="s">
        <v>49</v>
      </c>
      <c r="G376" s="21"/>
      <c r="H376" s="21"/>
    </row>
    <row r="377" spans="1:8" s="6" customFormat="1" ht="78.75" x14ac:dyDescent="0.2">
      <c r="A377" s="43">
        <f>+'Key Dates'!$B$6-32</f>
        <v>43140</v>
      </c>
      <c r="B377" s="43">
        <f>+'Key Dates'!$B$6-32</f>
        <v>43140</v>
      </c>
      <c r="C377" s="25" t="s">
        <v>1186</v>
      </c>
      <c r="D377" s="23" t="s">
        <v>1142</v>
      </c>
      <c r="E377" s="24" t="s">
        <v>158</v>
      </c>
      <c r="F377" s="24" t="s">
        <v>49</v>
      </c>
      <c r="G377" s="21"/>
      <c r="H377" s="21"/>
    </row>
    <row r="378" spans="1:8" s="6" customFormat="1" ht="94.5" x14ac:dyDescent="0.2">
      <c r="A378" s="43">
        <f>+'Key Dates'!$B$6-32</f>
        <v>43140</v>
      </c>
      <c r="B378" s="43">
        <f>+'Key Dates'!$B$6-32</f>
        <v>43140</v>
      </c>
      <c r="C378" s="25" t="s">
        <v>1188</v>
      </c>
      <c r="D378" s="23" t="s">
        <v>1142</v>
      </c>
      <c r="E378" s="24" t="s">
        <v>156</v>
      </c>
      <c r="F378" s="24" t="s">
        <v>49</v>
      </c>
      <c r="G378" s="21"/>
      <c r="H378" s="21"/>
    </row>
    <row r="379" spans="1:8" s="6" customFormat="1" ht="204.75" x14ac:dyDescent="0.2">
      <c r="A379" s="43">
        <f>+'Key Dates'!$B$35-1</f>
        <v>43143</v>
      </c>
      <c r="B379" s="43">
        <f>+'Key Dates'!$B$35-1</f>
        <v>43143</v>
      </c>
      <c r="C379" s="22" t="s">
        <v>2396</v>
      </c>
      <c r="D379" s="23" t="s">
        <v>735</v>
      </c>
      <c r="E379" s="24" t="s">
        <v>226</v>
      </c>
      <c r="F379" s="24" t="s">
        <v>2145</v>
      </c>
      <c r="G379" s="21"/>
      <c r="H379" s="21"/>
    </row>
    <row r="380" spans="1:8" s="6" customFormat="1" ht="157.5" x14ac:dyDescent="0.2">
      <c r="A380" s="43">
        <f>+'Key Dates'!$B$35-1</f>
        <v>43143</v>
      </c>
      <c r="B380" s="43">
        <f>+'Key Dates'!$B$35-1</f>
        <v>43143</v>
      </c>
      <c r="C380" s="22" t="s">
        <v>2397</v>
      </c>
      <c r="D380" s="23" t="s">
        <v>33</v>
      </c>
      <c r="E380" s="24" t="s">
        <v>226</v>
      </c>
      <c r="F380" s="24" t="s">
        <v>2145</v>
      </c>
      <c r="G380" s="21"/>
      <c r="H380" s="21"/>
    </row>
    <row r="381" spans="1:8" s="6" customFormat="1" ht="110.25" x14ac:dyDescent="0.2">
      <c r="A381" s="43">
        <f>+'Key Dates'!$B$35-1</f>
        <v>43143</v>
      </c>
      <c r="B381" s="43">
        <f>+'Key Dates'!$B$35-1</f>
        <v>43143</v>
      </c>
      <c r="C381" s="25" t="s">
        <v>739</v>
      </c>
      <c r="D381" s="23" t="s">
        <v>26</v>
      </c>
      <c r="E381" s="24" t="s">
        <v>226</v>
      </c>
      <c r="F381" s="24" t="s">
        <v>49</v>
      </c>
      <c r="G381" s="21"/>
      <c r="H381" s="21"/>
    </row>
    <row r="382" spans="1:8" s="6" customFormat="1" ht="94.5" x14ac:dyDescent="0.2">
      <c r="A382" s="43">
        <f>+'Key Dates'!$B$35-1</f>
        <v>43143</v>
      </c>
      <c r="B382" s="43">
        <f>+'Key Dates'!$B$35-1</f>
        <v>43143</v>
      </c>
      <c r="C382" s="25" t="s">
        <v>769</v>
      </c>
      <c r="D382" s="23" t="s">
        <v>27</v>
      </c>
      <c r="E382" s="24" t="s">
        <v>226</v>
      </c>
      <c r="F382" s="24" t="s">
        <v>52</v>
      </c>
      <c r="G382" s="21"/>
      <c r="H382" s="21"/>
    </row>
    <row r="383" spans="1:8" s="6" customFormat="1" ht="31.5" x14ac:dyDescent="0.2">
      <c r="A383" s="43">
        <v>43143</v>
      </c>
      <c r="B383" s="43">
        <v>43147</v>
      </c>
      <c r="C383" s="25" t="s">
        <v>234</v>
      </c>
      <c r="D383" s="23"/>
      <c r="E383" s="24" t="s">
        <v>138</v>
      </c>
      <c r="F383" s="24"/>
      <c r="G383" s="21"/>
      <c r="H383" s="21"/>
    </row>
    <row r="384" spans="1:8" s="6" customFormat="1" ht="31.5" x14ac:dyDescent="0.2">
      <c r="A384" s="43">
        <v>43143</v>
      </c>
      <c r="B384" s="43">
        <v>43147</v>
      </c>
      <c r="C384" s="25" t="s">
        <v>235</v>
      </c>
      <c r="D384" s="23"/>
      <c r="E384" s="24" t="s">
        <v>158</v>
      </c>
      <c r="F384" s="24"/>
      <c r="G384" s="21"/>
      <c r="H384" s="21"/>
    </row>
    <row r="385" spans="1:8" s="6" customFormat="1" ht="157.5" x14ac:dyDescent="0.2">
      <c r="A385" s="43">
        <f>+'Key Dates'!$B$35</f>
        <v>43144</v>
      </c>
      <c r="B385" s="43">
        <f>+'Key Dates'!$B$35</f>
        <v>43144</v>
      </c>
      <c r="C385" s="25" t="s">
        <v>795</v>
      </c>
      <c r="D385" s="28" t="s">
        <v>790</v>
      </c>
      <c r="E385" s="24" t="s">
        <v>226</v>
      </c>
      <c r="F385" s="24" t="s">
        <v>13</v>
      </c>
      <c r="G385" s="21"/>
      <c r="H385" s="21"/>
    </row>
    <row r="386" spans="1:8" s="6" customFormat="1" ht="191.25" x14ac:dyDescent="0.2">
      <c r="A386" s="43">
        <f>+'Key Dates'!$B$35</f>
        <v>43144</v>
      </c>
      <c r="B386" s="43">
        <f>+'Key Dates'!$B$35</f>
        <v>43144</v>
      </c>
      <c r="C386" s="25" t="s">
        <v>1856</v>
      </c>
      <c r="D386" s="23" t="s">
        <v>92</v>
      </c>
      <c r="E386" s="24" t="s">
        <v>226</v>
      </c>
      <c r="F386" s="24" t="s">
        <v>13</v>
      </c>
      <c r="G386" s="21"/>
      <c r="H386" s="21"/>
    </row>
    <row r="387" spans="1:8" s="6" customFormat="1" ht="173.25" x14ac:dyDescent="0.2">
      <c r="A387" s="43">
        <f>+'Key Dates'!$B$35</f>
        <v>43144</v>
      </c>
      <c r="B387" s="43">
        <f>+'Key Dates'!$B$35</f>
        <v>43144</v>
      </c>
      <c r="C387" s="25" t="s">
        <v>377</v>
      </c>
      <c r="D387" s="23" t="s">
        <v>378</v>
      </c>
      <c r="E387" s="24" t="s">
        <v>226</v>
      </c>
      <c r="F387" s="24" t="s">
        <v>13</v>
      </c>
      <c r="G387" s="21"/>
      <c r="H387" s="21"/>
    </row>
    <row r="388" spans="1:8" s="6" customFormat="1" ht="141.75" x14ac:dyDescent="0.2">
      <c r="A388" s="43">
        <f>+'Key Dates'!$B$35</f>
        <v>43144</v>
      </c>
      <c r="B388" s="43">
        <f>+'Key Dates'!$B$35</f>
        <v>43144</v>
      </c>
      <c r="C388" s="25" t="s">
        <v>380</v>
      </c>
      <c r="D388" s="23" t="s">
        <v>379</v>
      </c>
      <c r="E388" s="24" t="s">
        <v>226</v>
      </c>
      <c r="F388" s="24" t="s">
        <v>13</v>
      </c>
      <c r="G388" s="21"/>
      <c r="H388" s="21"/>
    </row>
    <row r="389" spans="1:8" s="6" customFormat="1" ht="173.25" x14ac:dyDescent="0.2">
      <c r="A389" s="43">
        <f>+'Key Dates'!$B$35</f>
        <v>43144</v>
      </c>
      <c r="B389" s="43">
        <f>+'Key Dates'!$B$35</f>
        <v>43144</v>
      </c>
      <c r="C389" s="25" t="s">
        <v>382</v>
      </c>
      <c r="D389" s="23" t="s">
        <v>381</v>
      </c>
      <c r="E389" s="24" t="s">
        <v>226</v>
      </c>
      <c r="F389" s="24" t="s">
        <v>13</v>
      </c>
      <c r="G389" s="21"/>
      <c r="H389" s="21"/>
    </row>
    <row r="390" spans="1:8" s="6" customFormat="1" ht="204.75" x14ac:dyDescent="0.2">
      <c r="A390" s="43">
        <f>+'Key Dates'!$B$35</f>
        <v>43144</v>
      </c>
      <c r="B390" s="43">
        <f>+'Key Dates'!$B$35</f>
        <v>43144</v>
      </c>
      <c r="C390" s="22" t="s">
        <v>2207</v>
      </c>
      <c r="D390" s="23" t="s">
        <v>55</v>
      </c>
      <c r="E390" s="24" t="s">
        <v>226</v>
      </c>
      <c r="F390" s="24" t="s">
        <v>2145</v>
      </c>
      <c r="G390" s="21"/>
      <c r="H390" s="21"/>
    </row>
    <row r="391" spans="1:8" s="6" customFormat="1" ht="173.25" x14ac:dyDescent="0.2">
      <c r="A391" s="43">
        <f>+'Key Dates'!$B$35</f>
        <v>43144</v>
      </c>
      <c r="B391" s="43">
        <f>+'Key Dates'!$B$35</f>
        <v>43144</v>
      </c>
      <c r="C391" s="22" t="s">
        <v>2206</v>
      </c>
      <c r="D391" s="23" t="s">
        <v>868</v>
      </c>
      <c r="E391" s="24" t="s">
        <v>226</v>
      </c>
      <c r="F391" s="24" t="s">
        <v>2145</v>
      </c>
      <c r="G391" s="21"/>
      <c r="H391" s="21"/>
    </row>
    <row r="392" spans="1:8" s="6" customFormat="1" ht="89.25" x14ac:dyDescent="0.2">
      <c r="A392" s="43">
        <f>+'Key Dates'!$B$35</f>
        <v>43144</v>
      </c>
      <c r="B392" s="43">
        <f>+'Key Dates'!$B$35+1</f>
        <v>43145</v>
      </c>
      <c r="C392" s="25" t="s">
        <v>889</v>
      </c>
      <c r="D392" s="23" t="s">
        <v>217</v>
      </c>
      <c r="E392" s="24" t="s">
        <v>226</v>
      </c>
      <c r="F392" s="24" t="s">
        <v>42</v>
      </c>
      <c r="G392" s="21"/>
      <c r="H392" s="21"/>
    </row>
    <row r="393" spans="1:8" s="6" customFormat="1" ht="252" x14ac:dyDescent="0.2">
      <c r="A393" s="43">
        <f>+'Key Dates'!$B$35</f>
        <v>43144</v>
      </c>
      <c r="B393" s="43">
        <f>+'Key Dates'!$B$35+1</f>
        <v>43145</v>
      </c>
      <c r="C393" s="22" t="s">
        <v>2398</v>
      </c>
      <c r="D393" s="23" t="s">
        <v>1751</v>
      </c>
      <c r="E393" s="24" t="s">
        <v>226</v>
      </c>
      <c r="F393" s="24" t="s">
        <v>42</v>
      </c>
      <c r="G393" s="21"/>
      <c r="H393" s="21"/>
    </row>
    <row r="394" spans="1:8" s="6" customFormat="1" ht="89.25" x14ac:dyDescent="0.2">
      <c r="A394" s="43">
        <f>+'Key Dates'!$B$35+1</f>
        <v>43145</v>
      </c>
      <c r="B394" s="43">
        <f>+'Key Dates'!$B$35+1</f>
        <v>43145</v>
      </c>
      <c r="C394" s="25" t="s">
        <v>895</v>
      </c>
      <c r="D394" s="23" t="s">
        <v>4</v>
      </c>
      <c r="E394" s="24" t="s">
        <v>226</v>
      </c>
      <c r="F394" s="24" t="s">
        <v>52</v>
      </c>
      <c r="G394" s="21"/>
      <c r="H394" s="21"/>
    </row>
    <row r="395" spans="1:8" s="6" customFormat="1" ht="126" x14ac:dyDescent="0.2">
      <c r="A395" s="43">
        <f>+'Key Dates'!$B$35+1</f>
        <v>43145</v>
      </c>
      <c r="B395" s="43">
        <f>+'Key Dates'!$B$35+1</f>
        <v>43145</v>
      </c>
      <c r="C395" s="25" t="s">
        <v>960</v>
      </c>
      <c r="D395" s="23" t="s">
        <v>957</v>
      </c>
      <c r="E395" s="24" t="s">
        <v>226</v>
      </c>
      <c r="F395" s="24" t="s">
        <v>216</v>
      </c>
      <c r="G395" s="21"/>
      <c r="H395" s="21"/>
    </row>
    <row r="396" spans="1:8" s="6" customFormat="1" ht="110.25" x14ac:dyDescent="0.2">
      <c r="A396" s="43">
        <f>+'Key Dates'!$B$35+1</f>
        <v>43145</v>
      </c>
      <c r="B396" s="43">
        <f>+'Key Dates'!$B$35+1</f>
        <v>43145</v>
      </c>
      <c r="C396" s="25" t="s">
        <v>1353</v>
      </c>
      <c r="D396" s="23" t="s">
        <v>162</v>
      </c>
      <c r="E396" s="24" t="s">
        <v>226</v>
      </c>
      <c r="F396" s="24" t="s">
        <v>42</v>
      </c>
      <c r="G396" s="21"/>
      <c r="H396" s="21"/>
    </row>
    <row r="397" spans="1:8" s="6" customFormat="1" ht="126" x14ac:dyDescent="0.2">
      <c r="A397" s="43">
        <f>+'Key Dates'!$B$35+1</f>
        <v>43145</v>
      </c>
      <c r="B397" s="43">
        <f>+'Key Dates'!$B$35+42</f>
        <v>43186</v>
      </c>
      <c r="C397" s="22" t="s">
        <v>2399</v>
      </c>
      <c r="D397" s="23">
        <v>201.17099999999999</v>
      </c>
      <c r="E397" s="24" t="s">
        <v>226</v>
      </c>
      <c r="F397" s="24" t="s">
        <v>216</v>
      </c>
      <c r="G397" s="21"/>
      <c r="H397" s="21"/>
    </row>
    <row r="398" spans="1:8" s="6" customFormat="1" ht="141.75" x14ac:dyDescent="0.2">
      <c r="A398" s="43">
        <f>+'Key Dates'!$B$35+1</f>
        <v>43145</v>
      </c>
      <c r="B398" s="43">
        <f>+'Key Dates'!$B$35+42</f>
        <v>43186</v>
      </c>
      <c r="C398" s="22" t="s">
        <v>913</v>
      </c>
      <c r="D398" s="23" t="s">
        <v>99</v>
      </c>
      <c r="E398" s="24" t="s">
        <v>226</v>
      </c>
      <c r="F398" s="24" t="s">
        <v>216</v>
      </c>
      <c r="G398" s="21"/>
      <c r="H398" s="21"/>
    </row>
    <row r="399" spans="1:8" s="6" customFormat="1" ht="141.75" x14ac:dyDescent="0.2">
      <c r="A399" s="43">
        <f>+'Key Dates'!$B$35+2</f>
        <v>43146</v>
      </c>
      <c r="B399" s="43">
        <f>+'Key Dates'!$B$35+2</f>
        <v>43146</v>
      </c>
      <c r="C399" s="25" t="s">
        <v>939</v>
      </c>
      <c r="D399" s="23" t="s">
        <v>4</v>
      </c>
      <c r="E399" s="24" t="s">
        <v>226</v>
      </c>
      <c r="F399" s="24" t="s">
        <v>42</v>
      </c>
      <c r="G399" s="21"/>
      <c r="H399" s="21"/>
    </row>
    <row r="400" spans="1:8" s="6" customFormat="1" ht="63" x14ac:dyDescent="0.2">
      <c r="A400" s="43">
        <v>43146</v>
      </c>
      <c r="B400" s="43">
        <v>43146</v>
      </c>
      <c r="C400" s="25" t="s">
        <v>385</v>
      </c>
      <c r="D400" s="23" t="s">
        <v>29</v>
      </c>
      <c r="E400" s="24" t="s">
        <v>138</v>
      </c>
      <c r="F400" s="24" t="s">
        <v>216</v>
      </c>
      <c r="G400" s="21"/>
      <c r="H400" s="21"/>
    </row>
    <row r="401" spans="1:8" s="6" customFormat="1" ht="63" x14ac:dyDescent="0.2">
      <c r="A401" s="43">
        <v>43146</v>
      </c>
      <c r="B401" s="43">
        <v>43146</v>
      </c>
      <c r="C401" s="25" t="s">
        <v>386</v>
      </c>
      <c r="D401" s="23" t="s">
        <v>29</v>
      </c>
      <c r="E401" s="24" t="s">
        <v>142</v>
      </c>
      <c r="F401" s="24" t="s">
        <v>216</v>
      </c>
      <c r="G401" s="21"/>
      <c r="H401" s="21"/>
    </row>
    <row r="402" spans="1:8" s="6" customFormat="1" ht="63" x14ac:dyDescent="0.2">
      <c r="A402" s="43">
        <v>43146</v>
      </c>
      <c r="B402" s="43">
        <v>43146</v>
      </c>
      <c r="C402" s="25" t="s">
        <v>387</v>
      </c>
      <c r="D402" s="23" t="s">
        <v>29</v>
      </c>
      <c r="E402" s="24" t="s">
        <v>158</v>
      </c>
      <c r="F402" s="24" t="s">
        <v>216</v>
      </c>
      <c r="G402" s="21"/>
      <c r="H402" s="21"/>
    </row>
    <row r="403" spans="1:8" s="6" customFormat="1" ht="126" x14ac:dyDescent="0.2">
      <c r="A403" s="43">
        <f>+'Key Dates'!$B$35+2</f>
        <v>43146</v>
      </c>
      <c r="B403" s="43">
        <f>+'Key Dates'!$B$35+3</f>
        <v>43147</v>
      </c>
      <c r="C403" s="25" t="s">
        <v>1895</v>
      </c>
      <c r="D403" s="23" t="s">
        <v>988</v>
      </c>
      <c r="E403" s="24" t="s">
        <v>226</v>
      </c>
      <c r="F403" s="24" t="s">
        <v>42</v>
      </c>
      <c r="G403" s="21"/>
      <c r="H403" s="21"/>
    </row>
    <row r="404" spans="1:8" s="6" customFormat="1" ht="47.25" x14ac:dyDescent="0.2">
      <c r="A404" s="43">
        <f>+'Key Dates'!$B$6-25</f>
        <v>43147</v>
      </c>
      <c r="B404" s="43">
        <f>+'Key Dates'!$B$6-25</f>
        <v>43147</v>
      </c>
      <c r="C404" s="25" t="s">
        <v>389</v>
      </c>
      <c r="D404" s="23" t="s">
        <v>51</v>
      </c>
      <c r="E404" s="24" t="s">
        <v>138</v>
      </c>
      <c r="F404" s="24" t="s">
        <v>52</v>
      </c>
      <c r="G404" s="21"/>
      <c r="H404" s="21"/>
    </row>
    <row r="405" spans="1:8" s="6" customFormat="1" ht="47.25" x14ac:dyDescent="0.2">
      <c r="A405" s="43">
        <f>+'Key Dates'!$B$6-25</f>
        <v>43147</v>
      </c>
      <c r="B405" s="43">
        <f>+'Key Dates'!$B$6-25</f>
        <v>43147</v>
      </c>
      <c r="C405" s="25" t="s">
        <v>390</v>
      </c>
      <c r="D405" s="23" t="s">
        <v>51</v>
      </c>
      <c r="E405" s="24" t="s">
        <v>158</v>
      </c>
      <c r="F405" s="24" t="s">
        <v>52</v>
      </c>
      <c r="G405" s="21"/>
      <c r="H405" s="21"/>
    </row>
    <row r="406" spans="1:8" s="6" customFormat="1" ht="63" x14ac:dyDescent="0.2">
      <c r="A406" s="43">
        <f>+'Key Dates'!$B$6-25</f>
        <v>43147</v>
      </c>
      <c r="B406" s="43">
        <f>+'Key Dates'!$B$6-25</f>
        <v>43147</v>
      </c>
      <c r="C406" s="25" t="s">
        <v>388</v>
      </c>
      <c r="D406" s="23" t="s">
        <v>51</v>
      </c>
      <c r="E406" s="24" t="s">
        <v>156</v>
      </c>
      <c r="F406" s="24" t="s">
        <v>52</v>
      </c>
      <c r="G406" s="21"/>
      <c r="H406" s="21"/>
    </row>
    <row r="407" spans="1:8" s="6" customFormat="1" ht="63" x14ac:dyDescent="0.2">
      <c r="A407" s="43">
        <f>+'Key Dates'!$B$6-25</f>
        <v>43147</v>
      </c>
      <c r="B407" s="43">
        <f>+'Key Dates'!$B$6-25</f>
        <v>43147</v>
      </c>
      <c r="C407" s="25" t="s">
        <v>392</v>
      </c>
      <c r="D407" s="23" t="s">
        <v>8</v>
      </c>
      <c r="E407" s="24" t="s">
        <v>138</v>
      </c>
      <c r="F407" s="24" t="s">
        <v>57</v>
      </c>
      <c r="G407" s="21"/>
      <c r="H407" s="21"/>
    </row>
    <row r="408" spans="1:8" s="6" customFormat="1" ht="63" x14ac:dyDescent="0.2">
      <c r="A408" s="43">
        <f>+'Key Dates'!$B$6-25</f>
        <v>43147</v>
      </c>
      <c r="B408" s="43">
        <f>+'Key Dates'!$B$6-25</f>
        <v>43147</v>
      </c>
      <c r="C408" s="25" t="s">
        <v>393</v>
      </c>
      <c r="D408" s="23" t="s">
        <v>8</v>
      </c>
      <c r="E408" s="24" t="s">
        <v>158</v>
      </c>
      <c r="F408" s="24" t="s">
        <v>57</v>
      </c>
      <c r="G408" s="21"/>
      <c r="H408" s="21"/>
    </row>
    <row r="409" spans="1:8" s="6" customFormat="1" ht="63" x14ac:dyDescent="0.2">
      <c r="A409" s="43">
        <f>+'Key Dates'!$B$6-25</f>
        <v>43147</v>
      </c>
      <c r="B409" s="43">
        <f>+'Key Dates'!$B$6-25</f>
        <v>43147</v>
      </c>
      <c r="C409" s="25" t="s">
        <v>391</v>
      </c>
      <c r="D409" s="23" t="s">
        <v>8</v>
      </c>
      <c r="E409" s="24" t="s">
        <v>156</v>
      </c>
      <c r="F409" s="24" t="s">
        <v>57</v>
      </c>
      <c r="G409" s="21"/>
      <c r="H409" s="21"/>
    </row>
    <row r="410" spans="1:8" s="6" customFormat="1" ht="141.75" x14ac:dyDescent="0.2">
      <c r="A410" s="43">
        <f>+'Key Dates'!$B$35+3</f>
        <v>43147</v>
      </c>
      <c r="B410" s="43">
        <f>+'Key Dates'!$B$35+10</f>
        <v>43154</v>
      </c>
      <c r="C410" s="25" t="s">
        <v>1881</v>
      </c>
      <c r="D410" s="23" t="s">
        <v>971</v>
      </c>
      <c r="E410" s="24" t="s">
        <v>226</v>
      </c>
      <c r="F410" s="24" t="s">
        <v>42</v>
      </c>
      <c r="G410" s="21"/>
      <c r="H410" s="21"/>
    </row>
    <row r="411" spans="1:8" customFormat="1" ht="126" x14ac:dyDescent="0.2">
      <c r="A411" s="43">
        <f>+'Key Dates'!$B$6-22</f>
        <v>43150</v>
      </c>
      <c r="B411" s="43">
        <f>+'Key Dates'!$B$6-22</f>
        <v>43150</v>
      </c>
      <c r="C411" s="25" t="s">
        <v>400</v>
      </c>
      <c r="D411" s="23" t="s">
        <v>61</v>
      </c>
      <c r="E411" s="24" t="s">
        <v>138</v>
      </c>
      <c r="F411" s="24" t="s">
        <v>18</v>
      </c>
      <c r="G411" s="26"/>
      <c r="H411" s="15"/>
    </row>
    <row r="412" spans="1:8" customFormat="1" ht="126" x14ac:dyDescent="0.2">
      <c r="A412" s="43">
        <f>+'Key Dates'!$B$6-22</f>
        <v>43150</v>
      </c>
      <c r="B412" s="43">
        <f>+'Key Dates'!$B$6-22</f>
        <v>43150</v>
      </c>
      <c r="C412" s="25" t="s">
        <v>401</v>
      </c>
      <c r="D412" s="23" t="s">
        <v>61</v>
      </c>
      <c r="E412" s="24" t="s">
        <v>158</v>
      </c>
      <c r="F412" s="24" t="s">
        <v>18</v>
      </c>
      <c r="G412" s="26"/>
      <c r="H412" s="15"/>
    </row>
    <row r="413" spans="1:8" customFormat="1" ht="126" x14ac:dyDescent="0.2">
      <c r="A413" s="43">
        <f>+'Key Dates'!$B$6-22</f>
        <v>43150</v>
      </c>
      <c r="B413" s="43">
        <f>+'Key Dates'!$B$6-22</f>
        <v>43150</v>
      </c>
      <c r="C413" s="25" t="s">
        <v>402</v>
      </c>
      <c r="D413" s="23" t="s">
        <v>61</v>
      </c>
      <c r="E413" s="24" t="s">
        <v>156</v>
      </c>
      <c r="F413" s="24" t="s">
        <v>18</v>
      </c>
      <c r="G413" s="26"/>
      <c r="H413" s="15"/>
    </row>
    <row r="414" spans="1:8" customFormat="1" ht="47.25" x14ac:dyDescent="0.2">
      <c r="A414" s="43">
        <f>+'Key Dates'!$B$12</f>
        <v>43150</v>
      </c>
      <c r="B414" s="43">
        <f>+'Key Dates'!$B$12</f>
        <v>43150</v>
      </c>
      <c r="C414" s="25" t="s">
        <v>427</v>
      </c>
      <c r="D414" s="23" t="s">
        <v>43</v>
      </c>
      <c r="E414" s="24" t="s">
        <v>44</v>
      </c>
      <c r="F414" s="24" t="s">
        <v>44</v>
      </c>
      <c r="G414" s="26"/>
      <c r="H414" s="15"/>
    </row>
    <row r="415" spans="1:8" customFormat="1" ht="141.75" x14ac:dyDescent="0.2">
      <c r="A415" s="43">
        <f>+'Key Dates'!$B$35+7</f>
        <v>43151</v>
      </c>
      <c r="B415" s="43">
        <f>+'Key Dates'!$B$35+7</f>
        <v>43151</v>
      </c>
      <c r="C415" s="25" t="s">
        <v>1955</v>
      </c>
      <c r="D415" s="23" t="s">
        <v>54</v>
      </c>
      <c r="E415" s="24" t="s">
        <v>226</v>
      </c>
      <c r="F415" s="24" t="s">
        <v>46</v>
      </c>
      <c r="G415" s="26"/>
      <c r="H415" s="15"/>
    </row>
    <row r="416" spans="1:8" customFormat="1" ht="38.25" x14ac:dyDescent="0.2">
      <c r="A416" s="43">
        <f>+'Key Dates'!$B$4</f>
        <v>43151</v>
      </c>
      <c r="B416" s="43">
        <f>+'Key Dates'!$B$4</f>
        <v>43151</v>
      </c>
      <c r="C416" s="25" t="s">
        <v>428</v>
      </c>
      <c r="D416" s="23" t="s">
        <v>86</v>
      </c>
      <c r="E416" s="24" t="s">
        <v>48</v>
      </c>
      <c r="F416" s="24" t="s">
        <v>48</v>
      </c>
      <c r="G416" s="26"/>
      <c r="H416" s="15"/>
    </row>
    <row r="417" spans="1:8" customFormat="1" ht="94.5" x14ac:dyDescent="0.2">
      <c r="A417" s="43">
        <f>+'Key Dates'!$B$6-21</f>
        <v>43151</v>
      </c>
      <c r="B417" s="43">
        <f>+'Key Dates'!$B$6-21</f>
        <v>43151</v>
      </c>
      <c r="C417" s="25" t="s">
        <v>1656</v>
      </c>
      <c r="D417" s="23" t="s">
        <v>53</v>
      </c>
      <c r="E417" s="24" t="s">
        <v>138</v>
      </c>
      <c r="F417" s="24" t="s">
        <v>216</v>
      </c>
      <c r="G417" s="26"/>
      <c r="H417" s="15"/>
    </row>
    <row r="418" spans="1:8" customFormat="1" ht="94.5" x14ac:dyDescent="0.2">
      <c r="A418" s="43">
        <f>+'Key Dates'!$B$6-21</f>
        <v>43151</v>
      </c>
      <c r="B418" s="43">
        <f>+'Key Dates'!$B$6-21</f>
        <v>43151</v>
      </c>
      <c r="C418" s="25" t="s">
        <v>1657</v>
      </c>
      <c r="D418" s="23" t="s">
        <v>53</v>
      </c>
      <c r="E418" s="24" t="s">
        <v>158</v>
      </c>
      <c r="F418" s="24" t="s">
        <v>216</v>
      </c>
      <c r="G418" s="26"/>
      <c r="H418" s="15"/>
    </row>
    <row r="419" spans="1:8" customFormat="1" ht="110.25" x14ac:dyDescent="0.2">
      <c r="A419" s="43">
        <f>+'Key Dates'!$B$6-21</f>
        <v>43151</v>
      </c>
      <c r="B419" s="43">
        <f>+'Key Dates'!$B$6-21</f>
        <v>43151</v>
      </c>
      <c r="C419" s="25" t="s">
        <v>1658</v>
      </c>
      <c r="D419" s="23" t="s">
        <v>53</v>
      </c>
      <c r="E419" s="24" t="s">
        <v>156</v>
      </c>
      <c r="F419" s="24" t="s">
        <v>216</v>
      </c>
      <c r="G419" s="26"/>
      <c r="H419" s="15"/>
    </row>
    <row r="420" spans="1:8" customFormat="1" ht="94.5" x14ac:dyDescent="0.2">
      <c r="A420" s="43">
        <f>+'Key Dates'!$B$6-20</f>
        <v>43152</v>
      </c>
      <c r="B420" s="43">
        <f>+'Key Dates'!$B$6-20</f>
        <v>43152</v>
      </c>
      <c r="C420" s="25" t="s">
        <v>430</v>
      </c>
      <c r="D420" s="23" t="s">
        <v>94</v>
      </c>
      <c r="E420" s="24" t="s">
        <v>138</v>
      </c>
      <c r="F420" s="24" t="s">
        <v>216</v>
      </c>
      <c r="G420" s="26"/>
      <c r="H420" s="15"/>
    </row>
    <row r="421" spans="1:8" customFormat="1" ht="94.5" x14ac:dyDescent="0.2">
      <c r="A421" s="43">
        <f>+'Key Dates'!$B$6-20</f>
        <v>43152</v>
      </c>
      <c r="B421" s="43">
        <f>+'Key Dates'!$B$6-20</f>
        <v>43152</v>
      </c>
      <c r="C421" s="25" t="s">
        <v>431</v>
      </c>
      <c r="D421" s="23" t="s">
        <v>94</v>
      </c>
      <c r="E421" s="24" t="s">
        <v>158</v>
      </c>
      <c r="F421" s="24" t="s">
        <v>216</v>
      </c>
      <c r="G421" s="26"/>
      <c r="H421" s="15"/>
    </row>
    <row r="422" spans="1:8" customFormat="1" ht="110.25" x14ac:dyDescent="0.2">
      <c r="A422" s="43">
        <f>+'Key Dates'!$B$6-20</f>
        <v>43152</v>
      </c>
      <c r="B422" s="43">
        <f>+'Key Dates'!$B$6-20</f>
        <v>43152</v>
      </c>
      <c r="C422" s="25" t="s">
        <v>429</v>
      </c>
      <c r="D422" s="23" t="s">
        <v>94</v>
      </c>
      <c r="E422" s="24" t="s">
        <v>156</v>
      </c>
      <c r="F422" s="24" t="s">
        <v>216</v>
      </c>
      <c r="G422" s="26"/>
      <c r="H422" s="15"/>
    </row>
    <row r="423" spans="1:8" customFormat="1" ht="94.5" x14ac:dyDescent="0.2">
      <c r="A423" s="43">
        <f>+'Key Dates'!$B$6-20</f>
        <v>43152</v>
      </c>
      <c r="B423" s="43">
        <f>+'Key Dates'!$B$6-20</f>
        <v>43152</v>
      </c>
      <c r="C423" s="25" t="s">
        <v>475</v>
      </c>
      <c r="D423" s="23" t="s">
        <v>93</v>
      </c>
      <c r="E423" s="24" t="s">
        <v>138</v>
      </c>
      <c r="F423" s="24" t="s">
        <v>52</v>
      </c>
      <c r="G423" s="26"/>
      <c r="H423" s="15"/>
    </row>
    <row r="424" spans="1:8" customFormat="1" ht="94.5" x14ac:dyDescent="0.2">
      <c r="A424" s="43">
        <f>+'Key Dates'!$B$6-20</f>
        <v>43152</v>
      </c>
      <c r="B424" s="43">
        <f>+'Key Dates'!$B$6-20</f>
        <v>43152</v>
      </c>
      <c r="C424" s="25" t="s">
        <v>476</v>
      </c>
      <c r="D424" s="23" t="s">
        <v>93</v>
      </c>
      <c r="E424" s="24" t="s">
        <v>158</v>
      </c>
      <c r="F424" s="24" t="s">
        <v>52</v>
      </c>
      <c r="G424" s="26"/>
      <c r="H424" s="15"/>
    </row>
    <row r="425" spans="1:8" customFormat="1" ht="94.5" x14ac:dyDescent="0.2">
      <c r="A425" s="43">
        <f>+'Key Dates'!$B$6-20</f>
        <v>43152</v>
      </c>
      <c r="B425" s="43">
        <f>+'Key Dates'!$B$6-20</f>
        <v>43152</v>
      </c>
      <c r="C425" s="25" t="s">
        <v>474</v>
      </c>
      <c r="D425" s="23" t="s">
        <v>93</v>
      </c>
      <c r="E425" s="24" t="s">
        <v>156</v>
      </c>
      <c r="F425" s="24" t="s">
        <v>52</v>
      </c>
      <c r="G425" s="26"/>
      <c r="H425" s="15"/>
    </row>
    <row r="426" spans="1:8" customFormat="1" ht="189" x14ac:dyDescent="0.2">
      <c r="A426" s="43">
        <f>+'Key Dates'!$B$6-20</f>
        <v>43152</v>
      </c>
      <c r="B426" s="43">
        <f>+'Key Dates'!$B$6-4</f>
        <v>43168</v>
      </c>
      <c r="C426" s="25" t="s">
        <v>1938</v>
      </c>
      <c r="D426" s="23" t="s">
        <v>1661</v>
      </c>
      <c r="E426" s="24" t="s">
        <v>138</v>
      </c>
      <c r="F426" s="24" t="s">
        <v>216</v>
      </c>
      <c r="G426" s="26"/>
      <c r="H426" s="15"/>
    </row>
    <row r="427" spans="1:8" customFormat="1" ht="189" x14ac:dyDescent="0.2">
      <c r="A427" s="43">
        <f>+'Key Dates'!$B$6-20</f>
        <v>43152</v>
      </c>
      <c r="B427" s="43">
        <f>+'Key Dates'!$B$6-4</f>
        <v>43168</v>
      </c>
      <c r="C427" s="25" t="s">
        <v>1939</v>
      </c>
      <c r="D427" s="23" t="s">
        <v>1661</v>
      </c>
      <c r="E427" s="24" t="s">
        <v>158</v>
      </c>
      <c r="F427" s="24" t="s">
        <v>216</v>
      </c>
      <c r="G427" s="26"/>
      <c r="H427" s="15"/>
    </row>
    <row r="428" spans="1:8" customFormat="1" ht="189" x14ac:dyDescent="0.2">
      <c r="A428" s="43">
        <f>+'Key Dates'!$B$6-20</f>
        <v>43152</v>
      </c>
      <c r="B428" s="43">
        <f>+'Key Dates'!$B$6-4</f>
        <v>43168</v>
      </c>
      <c r="C428" s="25" t="s">
        <v>1940</v>
      </c>
      <c r="D428" s="23" t="s">
        <v>1661</v>
      </c>
      <c r="E428" s="24" t="s">
        <v>156</v>
      </c>
      <c r="F428" s="24" t="s">
        <v>216</v>
      </c>
      <c r="G428" s="26"/>
      <c r="H428" s="15"/>
    </row>
    <row r="429" spans="1:8" ht="157.5" x14ac:dyDescent="0.2">
      <c r="A429" s="43">
        <f>+'Key Dates'!$B$6-20</f>
        <v>43152</v>
      </c>
      <c r="B429" s="43">
        <f>+'Key Dates'!$B$6-1</f>
        <v>43171</v>
      </c>
      <c r="C429" s="22" t="s">
        <v>2208</v>
      </c>
      <c r="D429" s="23" t="s">
        <v>20</v>
      </c>
      <c r="E429" s="24" t="s">
        <v>138</v>
      </c>
      <c r="F429" s="24" t="s">
        <v>2145</v>
      </c>
      <c r="G429" s="46"/>
    </row>
    <row r="430" spans="1:8" s="6" customFormat="1" ht="157.5" x14ac:dyDescent="0.2">
      <c r="A430" s="43">
        <f>+'Key Dates'!$B$6-20</f>
        <v>43152</v>
      </c>
      <c r="B430" s="43">
        <f>+'Key Dates'!$B$6-1</f>
        <v>43171</v>
      </c>
      <c r="C430" s="22" t="s">
        <v>2209</v>
      </c>
      <c r="D430" s="23" t="s">
        <v>20</v>
      </c>
      <c r="E430" s="24" t="s">
        <v>158</v>
      </c>
      <c r="F430" s="24" t="s">
        <v>2145</v>
      </c>
      <c r="G430" s="21"/>
      <c r="H430" s="21"/>
    </row>
    <row r="431" spans="1:8" s="6" customFormat="1" ht="157.5" x14ac:dyDescent="0.2">
      <c r="A431" s="43">
        <f>+'Key Dates'!$B$6-20</f>
        <v>43152</v>
      </c>
      <c r="B431" s="43">
        <f>+'Key Dates'!$B$6-1</f>
        <v>43171</v>
      </c>
      <c r="C431" s="22" t="s">
        <v>2210</v>
      </c>
      <c r="D431" s="23" t="s">
        <v>20</v>
      </c>
      <c r="E431" s="24" t="s">
        <v>156</v>
      </c>
      <c r="F431" s="24" t="s">
        <v>2145</v>
      </c>
      <c r="G431" s="21"/>
      <c r="H431" s="21"/>
    </row>
    <row r="432" spans="1:8" s="6" customFormat="1" ht="110.25" x14ac:dyDescent="0.2">
      <c r="A432" s="43">
        <f>+'Key Dates'!$B$6-20</f>
        <v>43152</v>
      </c>
      <c r="B432" s="43">
        <f>+'Key Dates'!$B$6-1</f>
        <v>43171</v>
      </c>
      <c r="C432" s="25" t="s">
        <v>452</v>
      </c>
      <c r="D432" s="23" t="s">
        <v>95</v>
      </c>
      <c r="E432" s="24" t="s">
        <v>138</v>
      </c>
      <c r="F432" s="24" t="s">
        <v>216</v>
      </c>
      <c r="G432" s="21"/>
      <c r="H432" s="21"/>
    </row>
    <row r="433" spans="1:8" s="6" customFormat="1" ht="110.25" x14ac:dyDescent="0.2">
      <c r="A433" s="43">
        <f>+'Key Dates'!$B$6-20</f>
        <v>43152</v>
      </c>
      <c r="B433" s="43">
        <f>+'Key Dates'!$B$6-1</f>
        <v>43171</v>
      </c>
      <c r="C433" s="25" t="s">
        <v>453</v>
      </c>
      <c r="D433" s="23" t="s">
        <v>95</v>
      </c>
      <c r="E433" s="24" t="s">
        <v>158</v>
      </c>
      <c r="F433" s="24" t="s">
        <v>216</v>
      </c>
      <c r="G433" s="21"/>
      <c r="H433" s="21"/>
    </row>
    <row r="434" spans="1:8" s="6" customFormat="1" ht="110.25" x14ac:dyDescent="0.2">
      <c r="A434" s="43">
        <f>+'Key Dates'!$B$6-20</f>
        <v>43152</v>
      </c>
      <c r="B434" s="43">
        <f>+'Key Dates'!$B$6-1</f>
        <v>43171</v>
      </c>
      <c r="C434" s="25" t="s">
        <v>451</v>
      </c>
      <c r="D434" s="23" t="s">
        <v>95</v>
      </c>
      <c r="E434" s="24" t="s">
        <v>156</v>
      </c>
      <c r="F434" s="24" t="s">
        <v>216</v>
      </c>
      <c r="G434" s="21"/>
      <c r="H434" s="21"/>
    </row>
    <row r="435" spans="1:8" s="6" customFormat="1" ht="157.5" x14ac:dyDescent="0.2">
      <c r="A435" s="43">
        <f>+'Key Dates'!$B$37-47</f>
        <v>43153</v>
      </c>
      <c r="B435" s="43">
        <f>+'Key Dates'!$B$37-47</f>
        <v>43153</v>
      </c>
      <c r="C435" s="22" t="s">
        <v>2476</v>
      </c>
      <c r="D435" s="23" t="s">
        <v>130</v>
      </c>
      <c r="E435" s="24" t="s">
        <v>211</v>
      </c>
      <c r="F435" s="24" t="s">
        <v>2147</v>
      </c>
      <c r="G435" s="21"/>
      <c r="H435" s="21"/>
    </row>
    <row r="436" spans="1:8" s="6" customFormat="1" ht="189" x14ac:dyDescent="0.2">
      <c r="A436" s="43">
        <f>+'Key Dates'!$B$38-74</f>
        <v>43154</v>
      </c>
      <c r="B436" s="43">
        <f>+'Key Dates'!$B$38-74</f>
        <v>43154</v>
      </c>
      <c r="C436" s="25" t="s">
        <v>1318</v>
      </c>
      <c r="D436" s="23" t="s">
        <v>163</v>
      </c>
      <c r="E436" s="24" t="s">
        <v>284</v>
      </c>
      <c r="F436" s="24" t="s">
        <v>10</v>
      </c>
      <c r="G436" s="21"/>
      <c r="H436" s="21"/>
    </row>
    <row r="437" spans="1:8" s="6" customFormat="1" ht="110.25" x14ac:dyDescent="0.2">
      <c r="A437" s="43">
        <f>+'Key Dates'!$B$38-74</f>
        <v>43154</v>
      </c>
      <c r="B437" s="43">
        <f>+'Key Dates'!$B$38-74</f>
        <v>43154</v>
      </c>
      <c r="C437" s="25" t="s">
        <v>1352</v>
      </c>
      <c r="D437" s="23" t="s">
        <v>162</v>
      </c>
      <c r="E437" s="24" t="s">
        <v>284</v>
      </c>
      <c r="F437" s="24" t="s">
        <v>10</v>
      </c>
      <c r="G437" s="21"/>
      <c r="H437" s="21"/>
    </row>
    <row r="438" spans="1:8" s="6" customFormat="1" ht="126" x14ac:dyDescent="0.2">
      <c r="A438" s="43">
        <f>+'Key Dates'!$B$35+10</f>
        <v>43154</v>
      </c>
      <c r="B438" s="43">
        <f>+'Key Dates'!$B$35+10</f>
        <v>43154</v>
      </c>
      <c r="C438" s="25" t="s">
        <v>1037</v>
      </c>
      <c r="D438" s="23" t="s">
        <v>1033</v>
      </c>
      <c r="E438" s="24" t="s">
        <v>226</v>
      </c>
      <c r="F438" s="24" t="s">
        <v>216</v>
      </c>
      <c r="G438" s="21"/>
      <c r="H438" s="21"/>
    </row>
    <row r="439" spans="1:8" s="6" customFormat="1" ht="126" x14ac:dyDescent="0.2">
      <c r="A439" s="43">
        <f>+'Key Dates'!$B$37-46</f>
        <v>43154</v>
      </c>
      <c r="B439" s="43">
        <f>+'Key Dates'!$B$37-46</f>
        <v>43154</v>
      </c>
      <c r="C439" s="22" t="s">
        <v>2424</v>
      </c>
      <c r="D439" s="23" t="s">
        <v>67</v>
      </c>
      <c r="E439" s="24" t="s">
        <v>211</v>
      </c>
      <c r="F439" s="24" t="s">
        <v>2145</v>
      </c>
      <c r="G439" s="21"/>
      <c r="H439" s="21"/>
    </row>
    <row r="440" spans="1:8" s="6" customFormat="1" ht="173.25" x14ac:dyDescent="0.2">
      <c r="A440" s="43">
        <f>+'Key Dates'!$B$37-46</f>
        <v>43154</v>
      </c>
      <c r="B440" s="43">
        <f>+'Key Dates'!$B$37-46</f>
        <v>43154</v>
      </c>
      <c r="C440" s="22" t="s">
        <v>2430</v>
      </c>
      <c r="D440" s="23" t="s">
        <v>29</v>
      </c>
      <c r="E440" s="24" t="s">
        <v>211</v>
      </c>
      <c r="F440" s="24" t="s">
        <v>216</v>
      </c>
      <c r="G440" s="21"/>
      <c r="H440" s="21"/>
    </row>
    <row r="441" spans="1:8" s="6" customFormat="1" ht="94.5" x14ac:dyDescent="0.2">
      <c r="A441" s="43">
        <f>+'Key Dates'!$B$37-46</f>
        <v>43154</v>
      </c>
      <c r="B441" s="43">
        <f>+'Key Dates'!$B$37-14</f>
        <v>43186</v>
      </c>
      <c r="C441" s="25" t="s">
        <v>1558</v>
      </c>
      <c r="D441" s="23" t="s">
        <v>1557</v>
      </c>
      <c r="E441" s="24" t="s">
        <v>211</v>
      </c>
      <c r="F441" s="24" t="s">
        <v>1247</v>
      </c>
      <c r="G441" s="21"/>
      <c r="H441" s="21"/>
    </row>
    <row r="442" spans="1:8" s="6" customFormat="1" ht="173.25" x14ac:dyDescent="0.2">
      <c r="A442" s="43">
        <f>+'Key Dates'!$B$37-46</f>
        <v>43154</v>
      </c>
      <c r="B442" s="43">
        <f>+'Key Dates'!$B$37-1</f>
        <v>43199</v>
      </c>
      <c r="C442" s="22" t="s">
        <v>2431</v>
      </c>
      <c r="D442" s="23" t="s">
        <v>478</v>
      </c>
      <c r="E442" s="24" t="s">
        <v>211</v>
      </c>
      <c r="F442" s="24" t="s">
        <v>2145</v>
      </c>
      <c r="G442" s="21"/>
      <c r="H442" s="21"/>
    </row>
    <row r="443" spans="1:8" s="6" customFormat="1" ht="157.5" x14ac:dyDescent="0.2">
      <c r="A443" s="43">
        <f>+'Key Dates'!$B$37-46</f>
        <v>43154</v>
      </c>
      <c r="B443" s="43">
        <f>+'Key Dates'!$B$37</f>
        <v>43200</v>
      </c>
      <c r="C443" s="22" t="s">
        <v>2432</v>
      </c>
      <c r="D443" s="23" t="s">
        <v>1560</v>
      </c>
      <c r="E443" s="24" t="s">
        <v>211</v>
      </c>
      <c r="F443" s="24" t="s">
        <v>2145</v>
      </c>
      <c r="G443" s="21"/>
      <c r="H443" s="21"/>
    </row>
    <row r="444" spans="1:8" s="6" customFormat="1" ht="110.25" x14ac:dyDescent="0.2">
      <c r="A444" s="43">
        <f>+'Key Dates'!$B$37-46</f>
        <v>43154</v>
      </c>
      <c r="B444" s="43">
        <f>+'Key Dates'!$B$37</f>
        <v>43200</v>
      </c>
      <c r="C444" s="22" t="s">
        <v>2433</v>
      </c>
      <c r="D444" s="23" t="s">
        <v>1561</v>
      </c>
      <c r="E444" s="24" t="s">
        <v>211</v>
      </c>
      <c r="F444" s="24" t="s">
        <v>2145</v>
      </c>
      <c r="G444" s="21"/>
      <c r="H444" s="21"/>
    </row>
    <row r="445" spans="1:8" s="6" customFormat="1" ht="220.5" x14ac:dyDescent="0.2">
      <c r="A445" s="43">
        <f>+'Key Dates'!$B$37-46</f>
        <v>43154</v>
      </c>
      <c r="B445" s="43">
        <f>+'Key Dates'!$B$37+1</f>
        <v>43201</v>
      </c>
      <c r="C445" s="22" t="s">
        <v>2434</v>
      </c>
      <c r="D445" s="23" t="s">
        <v>479</v>
      </c>
      <c r="E445" s="24" t="s">
        <v>211</v>
      </c>
      <c r="F445" s="24" t="s">
        <v>2145</v>
      </c>
      <c r="G445" s="21"/>
      <c r="H445" s="21"/>
    </row>
    <row r="446" spans="1:8" s="6" customFormat="1" ht="126" x14ac:dyDescent="0.2">
      <c r="A446" s="43">
        <f>+'Key Dates'!$B$37-45</f>
        <v>43155</v>
      </c>
      <c r="B446" s="43">
        <f>+'Key Dates'!$B$37</f>
        <v>43200</v>
      </c>
      <c r="C446" s="25" t="s">
        <v>283</v>
      </c>
      <c r="D446" s="23" t="s">
        <v>56</v>
      </c>
      <c r="E446" s="24" t="s">
        <v>211</v>
      </c>
      <c r="F446" s="24" t="s">
        <v>216</v>
      </c>
      <c r="G446" s="21"/>
      <c r="H446" s="21"/>
    </row>
    <row r="447" spans="1:8" s="6" customFormat="1" ht="94.5" x14ac:dyDescent="0.2">
      <c r="A447" s="43">
        <f>+'Key Dates'!$B$6-14</f>
        <v>43158</v>
      </c>
      <c r="B447" s="43">
        <f>+'Key Dates'!$B$6-14</f>
        <v>43158</v>
      </c>
      <c r="C447" s="25" t="s">
        <v>482</v>
      </c>
      <c r="D447" s="23" t="s">
        <v>22</v>
      </c>
      <c r="E447" s="24" t="s">
        <v>138</v>
      </c>
      <c r="F447" s="24" t="s">
        <v>2144</v>
      </c>
      <c r="G447" s="21"/>
      <c r="H447" s="21"/>
    </row>
    <row r="448" spans="1:8" s="6" customFormat="1" ht="94.5" x14ac:dyDescent="0.2">
      <c r="A448" s="43">
        <f>+'Key Dates'!$B$6-14</f>
        <v>43158</v>
      </c>
      <c r="B448" s="43">
        <f>+'Key Dates'!$B$6-14</f>
        <v>43158</v>
      </c>
      <c r="C448" s="25" t="s">
        <v>483</v>
      </c>
      <c r="D448" s="23" t="s">
        <v>22</v>
      </c>
      <c r="E448" s="24" t="s">
        <v>158</v>
      </c>
      <c r="F448" s="24" t="s">
        <v>2144</v>
      </c>
      <c r="G448" s="21"/>
      <c r="H448" s="21"/>
    </row>
    <row r="449" spans="1:8" s="6" customFormat="1" ht="94.5" x14ac:dyDescent="0.2">
      <c r="A449" s="43">
        <f>+'Key Dates'!$B$6-14</f>
        <v>43158</v>
      </c>
      <c r="B449" s="43">
        <f>+'Key Dates'!$B$6-14</f>
        <v>43158</v>
      </c>
      <c r="C449" s="25" t="s">
        <v>484</v>
      </c>
      <c r="D449" s="23" t="s">
        <v>22</v>
      </c>
      <c r="E449" s="24" t="s">
        <v>156</v>
      </c>
      <c r="F449" s="24" t="s">
        <v>2144</v>
      </c>
      <c r="G449" s="21"/>
      <c r="H449" s="21"/>
    </row>
    <row r="450" spans="1:8" s="6" customFormat="1" ht="63" x14ac:dyDescent="0.2">
      <c r="A450" s="43">
        <f>+'Key Dates'!$B$6-14</f>
        <v>43158</v>
      </c>
      <c r="B450" s="43">
        <f>+'Key Dates'!$B$6-14</f>
        <v>43158</v>
      </c>
      <c r="C450" s="25" t="s">
        <v>507</v>
      </c>
      <c r="D450" s="23" t="s">
        <v>19</v>
      </c>
      <c r="E450" s="24" t="s">
        <v>138</v>
      </c>
      <c r="F450" s="24" t="s">
        <v>10</v>
      </c>
      <c r="G450" s="21"/>
      <c r="H450" s="21"/>
    </row>
    <row r="451" spans="1:8" s="6" customFormat="1" ht="63" x14ac:dyDescent="0.2">
      <c r="A451" s="43">
        <f>+'Key Dates'!$B$6-14</f>
        <v>43158</v>
      </c>
      <c r="B451" s="43">
        <f>+'Key Dates'!$B$6-14</f>
        <v>43158</v>
      </c>
      <c r="C451" s="25" t="s">
        <v>508</v>
      </c>
      <c r="D451" s="23" t="s">
        <v>19</v>
      </c>
      <c r="E451" s="24" t="s">
        <v>158</v>
      </c>
      <c r="F451" s="24" t="s">
        <v>10</v>
      </c>
      <c r="G451" s="21"/>
      <c r="H451" s="21"/>
    </row>
    <row r="452" spans="1:8" s="6" customFormat="1" ht="63" x14ac:dyDescent="0.2">
      <c r="A452" s="43">
        <f>+'Key Dates'!$B$6-14</f>
        <v>43158</v>
      </c>
      <c r="B452" s="43">
        <f>+'Key Dates'!$B$6-14</f>
        <v>43158</v>
      </c>
      <c r="C452" s="25" t="s">
        <v>509</v>
      </c>
      <c r="D452" s="23" t="s">
        <v>19</v>
      </c>
      <c r="E452" s="24" t="s">
        <v>156</v>
      </c>
      <c r="F452" s="24" t="s">
        <v>10</v>
      </c>
      <c r="G452" s="21"/>
      <c r="H452" s="21"/>
    </row>
    <row r="453" spans="1:8" s="6" customFormat="1" ht="63" x14ac:dyDescent="0.2">
      <c r="A453" s="43">
        <f>+'Key Dates'!$B$6-14</f>
        <v>43158</v>
      </c>
      <c r="B453" s="43">
        <f>+'Key Dates'!$B$6-14</f>
        <v>43158</v>
      </c>
      <c r="C453" s="25" t="s">
        <v>528</v>
      </c>
      <c r="D453" s="23" t="s">
        <v>31</v>
      </c>
      <c r="E453" s="24" t="s">
        <v>138</v>
      </c>
      <c r="F453" s="24" t="s">
        <v>10</v>
      </c>
      <c r="G453" s="21"/>
      <c r="H453" s="21"/>
    </row>
    <row r="454" spans="1:8" s="6" customFormat="1" ht="63" x14ac:dyDescent="0.2">
      <c r="A454" s="43">
        <f>+'Key Dates'!$B$6-14</f>
        <v>43158</v>
      </c>
      <c r="B454" s="43">
        <f>+'Key Dates'!$B$6-14</f>
        <v>43158</v>
      </c>
      <c r="C454" s="25" t="s">
        <v>529</v>
      </c>
      <c r="D454" s="23" t="s">
        <v>31</v>
      </c>
      <c r="E454" s="24" t="s">
        <v>158</v>
      </c>
      <c r="F454" s="24" t="s">
        <v>10</v>
      </c>
      <c r="G454" s="21"/>
      <c r="H454" s="21"/>
    </row>
    <row r="455" spans="1:8" s="6" customFormat="1" ht="63" x14ac:dyDescent="0.2">
      <c r="A455" s="43">
        <f>+'Key Dates'!$B$6-14</f>
        <v>43158</v>
      </c>
      <c r="B455" s="43">
        <f>+'Key Dates'!$B$6-14</f>
        <v>43158</v>
      </c>
      <c r="C455" s="25" t="s">
        <v>530</v>
      </c>
      <c r="D455" s="23" t="s">
        <v>31</v>
      </c>
      <c r="E455" s="24" t="s">
        <v>156</v>
      </c>
      <c r="F455" s="24" t="s">
        <v>10</v>
      </c>
      <c r="G455" s="21"/>
      <c r="H455" s="21"/>
    </row>
    <row r="456" spans="1:8" s="6" customFormat="1" ht="78.75" x14ac:dyDescent="0.2">
      <c r="A456" s="43">
        <f>+'Key Dates'!$B$6-14</f>
        <v>43158</v>
      </c>
      <c r="B456" s="43">
        <f>+'Key Dates'!$B$6-14</f>
        <v>43158</v>
      </c>
      <c r="C456" s="25" t="s">
        <v>1956</v>
      </c>
      <c r="D456" s="23" t="s">
        <v>14</v>
      </c>
      <c r="E456" s="24" t="s">
        <v>138</v>
      </c>
      <c r="F456" s="24" t="s">
        <v>10</v>
      </c>
      <c r="G456" s="21"/>
      <c r="H456" s="21"/>
    </row>
    <row r="457" spans="1:8" s="6" customFormat="1" ht="78.75" x14ac:dyDescent="0.2">
      <c r="A457" s="43">
        <f>+'Key Dates'!$B$6-14</f>
        <v>43158</v>
      </c>
      <c r="B457" s="43">
        <f>+'Key Dates'!$B$6-14</f>
        <v>43158</v>
      </c>
      <c r="C457" s="25" t="s">
        <v>1957</v>
      </c>
      <c r="D457" s="23" t="s">
        <v>14</v>
      </c>
      <c r="E457" s="24" t="s">
        <v>158</v>
      </c>
      <c r="F457" s="24" t="s">
        <v>10</v>
      </c>
      <c r="G457" s="21"/>
      <c r="H457" s="21"/>
    </row>
    <row r="458" spans="1:8" s="6" customFormat="1" ht="94.5" x14ac:dyDescent="0.2">
      <c r="A458" s="43">
        <f>+'Key Dates'!$B$6-14</f>
        <v>43158</v>
      </c>
      <c r="B458" s="43">
        <f>+'Key Dates'!$B$6-14</f>
        <v>43158</v>
      </c>
      <c r="C458" s="25" t="s">
        <v>1958</v>
      </c>
      <c r="D458" s="23" t="s">
        <v>14</v>
      </c>
      <c r="E458" s="24" t="s">
        <v>156</v>
      </c>
      <c r="F458" s="24" t="s">
        <v>10</v>
      </c>
      <c r="G458" s="21"/>
      <c r="H458" s="21"/>
    </row>
    <row r="459" spans="1:8" s="6" customFormat="1" ht="157.5" x14ac:dyDescent="0.2">
      <c r="A459" s="43">
        <f>+'Key Dates'!$B$38-70</f>
        <v>43158</v>
      </c>
      <c r="B459" s="43">
        <f>+'Key Dates'!$B$38-70</f>
        <v>43158</v>
      </c>
      <c r="C459" s="25" t="s">
        <v>583</v>
      </c>
      <c r="D459" s="23" t="s">
        <v>1</v>
      </c>
      <c r="E459" s="24" t="s">
        <v>284</v>
      </c>
      <c r="F459" s="24" t="s">
        <v>2144</v>
      </c>
      <c r="G459" s="21"/>
      <c r="H459" s="21"/>
    </row>
    <row r="460" spans="1:8" s="6" customFormat="1" ht="78.75" x14ac:dyDescent="0.2">
      <c r="A460" s="43">
        <f>+'Key Dates'!$B$6-14</f>
        <v>43158</v>
      </c>
      <c r="B460" s="43">
        <f>+'Key Dates'!$B$6-1</f>
        <v>43171</v>
      </c>
      <c r="C460" s="25" t="s">
        <v>595</v>
      </c>
      <c r="D460" s="23">
        <v>206.83</v>
      </c>
      <c r="E460" s="24" t="s">
        <v>138</v>
      </c>
      <c r="F460" s="24" t="s">
        <v>49</v>
      </c>
      <c r="G460" s="21"/>
      <c r="H460" s="21"/>
    </row>
    <row r="461" spans="1:8" s="6" customFormat="1" ht="78.75" x14ac:dyDescent="0.2">
      <c r="A461" s="43">
        <f>+'Key Dates'!$B$6-14</f>
        <v>43158</v>
      </c>
      <c r="B461" s="43">
        <f>+'Key Dates'!$B$6-1</f>
        <v>43171</v>
      </c>
      <c r="C461" s="25" t="s">
        <v>596</v>
      </c>
      <c r="D461" s="23">
        <v>206.83</v>
      </c>
      <c r="E461" s="24" t="s">
        <v>158</v>
      </c>
      <c r="F461" s="24" t="s">
        <v>49</v>
      </c>
      <c r="G461" s="21"/>
      <c r="H461" s="21"/>
    </row>
    <row r="462" spans="1:8" s="6" customFormat="1" ht="94.5" x14ac:dyDescent="0.2">
      <c r="A462" s="43">
        <f>+'Key Dates'!$B$6-14</f>
        <v>43158</v>
      </c>
      <c r="B462" s="43">
        <f>+'Key Dates'!$B$6-1</f>
        <v>43171</v>
      </c>
      <c r="C462" s="25" t="s">
        <v>597</v>
      </c>
      <c r="D462" s="23">
        <v>206.83</v>
      </c>
      <c r="E462" s="24" t="s">
        <v>156</v>
      </c>
      <c r="F462" s="24" t="s">
        <v>49</v>
      </c>
      <c r="G462" s="21"/>
      <c r="H462" s="21"/>
    </row>
    <row r="463" spans="1:8" s="6" customFormat="1" ht="110.25" x14ac:dyDescent="0.2">
      <c r="A463" s="43">
        <f>+'Key Dates'!$B$37-42</f>
        <v>43158</v>
      </c>
      <c r="B463" s="43">
        <f>+'Key Dates'!$B$37-1</f>
        <v>43199</v>
      </c>
      <c r="C463" s="25" t="s">
        <v>1465</v>
      </c>
      <c r="D463" s="23" t="s">
        <v>32</v>
      </c>
      <c r="E463" s="24" t="s">
        <v>211</v>
      </c>
      <c r="F463" s="24" t="s">
        <v>49</v>
      </c>
      <c r="G463" s="21"/>
      <c r="H463" s="21"/>
    </row>
    <row r="464" spans="1:8" s="6" customFormat="1" ht="126" x14ac:dyDescent="0.2">
      <c r="A464" s="43">
        <f>+'Key Dates'!$B$6-11</f>
        <v>43161</v>
      </c>
      <c r="B464" s="43">
        <f>+'Key Dates'!$B$6-11</f>
        <v>43161</v>
      </c>
      <c r="C464" s="25" t="s">
        <v>623</v>
      </c>
      <c r="D464" s="23" t="s">
        <v>96</v>
      </c>
      <c r="E464" s="24" t="s">
        <v>138</v>
      </c>
      <c r="F464" s="24" t="s">
        <v>10</v>
      </c>
      <c r="G464" s="21"/>
      <c r="H464" s="21"/>
    </row>
    <row r="465" spans="1:8" s="6" customFormat="1" ht="126" x14ac:dyDescent="0.2">
      <c r="A465" s="43">
        <f>+'Key Dates'!$B$6-11</f>
        <v>43161</v>
      </c>
      <c r="B465" s="43">
        <f>+'Key Dates'!$B$6-11</f>
        <v>43161</v>
      </c>
      <c r="C465" s="25" t="s">
        <v>624</v>
      </c>
      <c r="D465" s="23" t="s">
        <v>96</v>
      </c>
      <c r="E465" s="24" t="s">
        <v>158</v>
      </c>
      <c r="F465" s="24" t="s">
        <v>10</v>
      </c>
      <c r="G465" s="21"/>
      <c r="H465" s="21"/>
    </row>
    <row r="466" spans="1:8" s="6" customFormat="1" ht="141.75" x14ac:dyDescent="0.2">
      <c r="A466" s="43">
        <f>+'Key Dates'!$B$6-11</f>
        <v>43161</v>
      </c>
      <c r="B466" s="43">
        <f>+'Key Dates'!$B$6-11</f>
        <v>43161</v>
      </c>
      <c r="C466" s="25" t="s">
        <v>622</v>
      </c>
      <c r="D466" s="23" t="s">
        <v>96</v>
      </c>
      <c r="E466" s="24" t="s">
        <v>156</v>
      </c>
      <c r="F466" s="24" t="s">
        <v>10</v>
      </c>
      <c r="G466" s="21"/>
      <c r="H466" s="21"/>
    </row>
    <row r="467" spans="1:8" s="6" customFormat="1" ht="63" x14ac:dyDescent="0.2">
      <c r="A467" s="43">
        <f>+'Key Dates'!$B$6-10</f>
        <v>43162</v>
      </c>
      <c r="B467" s="43">
        <f>+'Key Dates'!$B$6-10</f>
        <v>43162</v>
      </c>
      <c r="C467" s="25" t="s">
        <v>637</v>
      </c>
      <c r="D467" s="23" t="s">
        <v>30</v>
      </c>
      <c r="E467" s="24" t="s">
        <v>138</v>
      </c>
      <c r="F467" s="24" t="s">
        <v>52</v>
      </c>
      <c r="G467" s="21"/>
      <c r="H467" s="21"/>
    </row>
    <row r="468" spans="1:8" s="6" customFormat="1" ht="63" x14ac:dyDescent="0.2">
      <c r="A468" s="43">
        <f>+'Key Dates'!$B$6-10</f>
        <v>43162</v>
      </c>
      <c r="B468" s="43">
        <f>+'Key Dates'!$B$6-10</f>
        <v>43162</v>
      </c>
      <c r="C468" s="25" t="s">
        <v>638</v>
      </c>
      <c r="D468" s="23" t="s">
        <v>30</v>
      </c>
      <c r="E468" s="24" t="s">
        <v>158</v>
      </c>
      <c r="F468" s="24" t="s">
        <v>52</v>
      </c>
      <c r="G468" s="21"/>
      <c r="H468" s="21"/>
    </row>
    <row r="469" spans="1:8" s="6" customFormat="1" ht="78.75" x14ac:dyDescent="0.2">
      <c r="A469" s="43">
        <f>+'Key Dates'!$B$6-10</f>
        <v>43162</v>
      </c>
      <c r="B469" s="43">
        <f>+'Key Dates'!$B$6-10</f>
        <v>43162</v>
      </c>
      <c r="C469" s="25" t="s">
        <v>639</v>
      </c>
      <c r="D469" s="23" t="s">
        <v>30</v>
      </c>
      <c r="E469" s="24" t="s">
        <v>156</v>
      </c>
      <c r="F469" s="24" t="s">
        <v>52</v>
      </c>
      <c r="G469" s="21"/>
      <c r="H469" s="21"/>
    </row>
    <row r="470" spans="1:8" s="6" customFormat="1" ht="63" x14ac:dyDescent="0.2">
      <c r="A470" s="43">
        <f>+'Key Dates'!$B$6-10</f>
        <v>43162</v>
      </c>
      <c r="B470" s="43">
        <f>+'Key Dates'!$B$6-10</f>
        <v>43162</v>
      </c>
      <c r="C470" s="25" t="s">
        <v>659</v>
      </c>
      <c r="D470" s="23" t="s">
        <v>45</v>
      </c>
      <c r="E470" s="24" t="s">
        <v>138</v>
      </c>
      <c r="F470" s="24" t="s">
        <v>46</v>
      </c>
      <c r="G470" s="21"/>
      <c r="H470" s="21"/>
    </row>
    <row r="471" spans="1:8" s="6" customFormat="1" ht="63" x14ac:dyDescent="0.2">
      <c r="A471" s="43">
        <f>+'Key Dates'!$B$6-10</f>
        <v>43162</v>
      </c>
      <c r="B471" s="43">
        <f>+'Key Dates'!$B$6-10</f>
        <v>43162</v>
      </c>
      <c r="C471" s="25" t="s">
        <v>660</v>
      </c>
      <c r="D471" s="23" t="s">
        <v>45</v>
      </c>
      <c r="E471" s="24" t="s">
        <v>158</v>
      </c>
      <c r="F471" s="24" t="s">
        <v>46</v>
      </c>
      <c r="G471" s="21"/>
      <c r="H471" s="21"/>
    </row>
    <row r="472" spans="1:8" s="6" customFormat="1" ht="78.75" x14ac:dyDescent="0.2">
      <c r="A472" s="43">
        <f>+'Key Dates'!$B$6-10</f>
        <v>43162</v>
      </c>
      <c r="B472" s="43">
        <f>+'Key Dates'!$B$6-10</f>
        <v>43162</v>
      </c>
      <c r="C472" s="25" t="s">
        <v>661</v>
      </c>
      <c r="D472" s="23" t="s">
        <v>45</v>
      </c>
      <c r="E472" s="24" t="s">
        <v>156</v>
      </c>
      <c r="F472" s="24" t="s">
        <v>46</v>
      </c>
      <c r="G472" s="21"/>
      <c r="H472" s="21"/>
    </row>
    <row r="473" spans="1:8" s="6" customFormat="1" ht="47.25" x14ac:dyDescent="0.2">
      <c r="A473" s="43">
        <f>+'Key Dates'!$B$6-7</f>
        <v>43165</v>
      </c>
      <c r="B473" s="43">
        <f>+'Key Dates'!$B$6-7</f>
        <v>43165</v>
      </c>
      <c r="C473" s="25" t="s">
        <v>662</v>
      </c>
      <c r="D473" s="23" t="s">
        <v>29</v>
      </c>
      <c r="E473" s="24" t="s">
        <v>138</v>
      </c>
      <c r="F473" s="24" t="s">
        <v>216</v>
      </c>
      <c r="G473" s="21"/>
      <c r="H473" s="21"/>
    </row>
    <row r="474" spans="1:8" s="6" customFormat="1" ht="47.25" x14ac:dyDescent="0.2">
      <c r="A474" s="43">
        <f>+'Key Dates'!$B$6-7</f>
        <v>43165</v>
      </c>
      <c r="B474" s="43">
        <f>+'Key Dates'!$B$6-7</f>
        <v>43165</v>
      </c>
      <c r="C474" s="25" t="s">
        <v>663</v>
      </c>
      <c r="D474" s="23" t="s">
        <v>29</v>
      </c>
      <c r="E474" s="24" t="s">
        <v>158</v>
      </c>
      <c r="F474" s="24" t="s">
        <v>216</v>
      </c>
      <c r="G474" s="21"/>
      <c r="H474" s="21"/>
    </row>
    <row r="475" spans="1:8" s="6" customFormat="1" ht="47.25" x14ac:dyDescent="0.2">
      <c r="A475" s="43">
        <f>+'Key Dates'!$B$6-7</f>
        <v>43165</v>
      </c>
      <c r="B475" s="43">
        <f>+'Key Dates'!$B$6-7</f>
        <v>43165</v>
      </c>
      <c r="C475" s="25" t="s">
        <v>664</v>
      </c>
      <c r="D475" s="23" t="s">
        <v>29</v>
      </c>
      <c r="E475" s="24" t="s">
        <v>156</v>
      </c>
      <c r="F475" s="24" t="s">
        <v>216</v>
      </c>
      <c r="G475" s="21"/>
      <c r="H475" s="21"/>
    </row>
    <row r="476" spans="1:8" s="6" customFormat="1" ht="78.75" x14ac:dyDescent="0.2">
      <c r="A476" s="43">
        <f>+'Key Dates'!$B$6-7</f>
        <v>43165</v>
      </c>
      <c r="B476" s="43">
        <f>+'Key Dates'!$B$6-7</f>
        <v>43165</v>
      </c>
      <c r="C476" s="25" t="s">
        <v>669</v>
      </c>
      <c r="D476" s="23" t="s">
        <v>19</v>
      </c>
      <c r="E476" s="24" t="s">
        <v>138</v>
      </c>
      <c r="F476" s="24" t="s">
        <v>10</v>
      </c>
      <c r="G476" s="21"/>
      <c r="H476" s="21"/>
    </row>
    <row r="477" spans="1:8" s="6" customFormat="1" ht="78.75" x14ac:dyDescent="0.2">
      <c r="A477" s="43">
        <f>+'Key Dates'!$B$6-7</f>
        <v>43165</v>
      </c>
      <c r="B477" s="43">
        <f>+'Key Dates'!$B$6-7</f>
        <v>43165</v>
      </c>
      <c r="C477" s="25" t="s">
        <v>670</v>
      </c>
      <c r="D477" s="23" t="s">
        <v>19</v>
      </c>
      <c r="E477" s="24" t="s">
        <v>158</v>
      </c>
      <c r="F477" s="24" t="s">
        <v>10</v>
      </c>
      <c r="G477" s="21"/>
      <c r="H477" s="21"/>
    </row>
    <row r="478" spans="1:8" s="6" customFormat="1" ht="94.5" x14ac:dyDescent="0.2">
      <c r="A478" s="43">
        <f>+'Key Dates'!$B$6-7</f>
        <v>43165</v>
      </c>
      <c r="B478" s="43">
        <f>+'Key Dates'!$B$6-7</f>
        <v>43165</v>
      </c>
      <c r="C478" s="25" t="s">
        <v>671</v>
      </c>
      <c r="D478" s="23" t="s">
        <v>19</v>
      </c>
      <c r="E478" s="24" t="s">
        <v>156</v>
      </c>
      <c r="F478" s="24" t="s">
        <v>10</v>
      </c>
      <c r="G478" s="21"/>
      <c r="H478" s="21"/>
    </row>
    <row r="479" spans="1:8" s="6" customFormat="1" ht="126" x14ac:dyDescent="0.2">
      <c r="A479" s="43">
        <f>+'Key Dates'!$B$6-7</f>
        <v>43165</v>
      </c>
      <c r="B479" s="43">
        <f>+'Key Dates'!$B$6-7</f>
        <v>43165</v>
      </c>
      <c r="C479" s="22" t="s">
        <v>2211</v>
      </c>
      <c r="D479" s="23" t="s">
        <v>1737</v>
      </c>
      <c r="E479" s="24" t="s">
        <v>138</v>
      </c>
      <c r="F479" s="24" t="s">
        <v>2147</v>
      </c>
      <c r="G479" s="21"/>
      <c r="H479" s="21"/>
    </row>
    <row r="480" spans="1:8" s="6" customFormat="1" ht="126" x14ac:dyDescent="0.2">
      <c r="A480" s="43">
        <f>+'Key Dates'!$B$6-7</f>
        <v>43165</v>
      </c>
      <c r="B480" s="43">
        <f>+'Key Dates'!$B$6-7</f>
        <v>43165</v>
      </c>
      <c r="C480" s="22" t="s">
        <v>2212</v>
      </c>
      <c r="D480" s="23" t="s">
        <v>1737</v>
      </c>
      <c r="E480" s="24" t="s">
        <v>158</v>
      </c>
      <c r="F480" s="24" t="s">
        <v>2147</v>
      </c>
      <c r="G480" s="21"/>
      <c r="H480" s="21"/>
    </row>
    <row r="481" spans="1:8" s="6" customFormat="1" ht="141.75" x14ac:dyDescent="0.2">
      <c r="A481" s="43">
        <f>+'Key Dates'!$B$6-7</f>
        <v>43165</v>
      </c>
      <c r="B481" s="43">
        <f>+'Key Dates'!$B$6-7</f>
        <v>43165</v>
      </c>
      <c r="C481" s="22" t="s">
        <v>2213</v>
      </c>
      <c r="D481" s="23" t="s">
        <v>1737</v>
      </c>
      <c r="E481" s="24" t="s">
        <v>156</v>
      </c>
      <c r="F481" s="24" t="s">
        <v>2147</v>
      </c>
      <c r="G481" s="21"/>
      <c r="H481" s="21"/>
    </row>
    <row r="482" spans="1:8" s="6" customFormat="1" ht="236.25" x14ac:dyDescent="0.2">
      <c r="A482" s="43">
        <f>+'Key Dates'!$B$6-7</f>
        <v>43165</v>
      </c>
      <c r="B482" s="43">
        <f>+'Key Dates'!$B$6-1</f>
        <v>43171</v>
      </c>
      <c r="C482" s="22" t="s">
        <v>2214</v>
      </c>
      <c r="D482" s="23" t="s">
        <v>1950</v>
      </c>
      <c r="E482" s="24" t="s">
        <v>138</v>
      </c>
      <c r="F482" s="24" t="s">
        <v>2145</v>
      </c>
      <c r="G482" s="21"/>
      <c r="H482" s="21"/>
    </row>
    <row r="483" spans="1:8" s="6" customFormat="1" ht="236.25" x14ac:dyDescent="0.2">
      <c r="A483" s="43">
        <f>+'Key Dates'!$B$6-7</f>
        <v>43165</v>
      </c>
      <c r="B483" s="43">
        <f>+'Key Dates'!$B$6-1</f>
        <v>43171</v>
      </c>
      <c r="C483" s="22" t="s">
        <v>2215</v>
      </c>
      <c r="D483" s="23" t="s">
        <v>1950</v>
      </c>
      <c r="E483" s="24" t="s">
        <v>158</v>
      </c>
      <c r="F483" s="24" t="s">
        <v>2145</v>
      </c>
      <c r="G483" s="21"/>
      <c r="H483" s="21"/>
    </row>
    <row r="484" spans="1:8" s="6" customFormat="1" ht="236.25" x14ac:dyDescent="0.2">
      <c r="A484" s="43">
        <f>+'Key Dates'!$B$6-7</f>
        <v>43165</v>
      </c>
      <c r="B484" s="43">
        <f>+'Key Dates'!$B$6-1</f>
        <v>43171</v>
      </c>
      <c r="C484" s="22" t="s">
        <v>2216</v>
      </c>
      <c r="D484" s="23" t="s">
        <v>1950</v>
      </c>
      <c r="E484" s="24" t="s">
        <v>156</v>
      </c>
      <c r="F484" s="24" t="s">
        <v>2145</v>
      </c>
      <c r="G484" s="21"/>
      <c r="H484" s="21"/>
    </row>
    <row r="485" spans="1:8" s="6" customFormat="1" ht="189" x14ac:dyDescent="0.2">
      <c r="A485" s="43">
        <f>+'Key Dates'!$B$6-7</f>
        <v>43165</v>
      </c>
      <c r="B485" s="43">
        <f>+'Key Dates'!$B$6</f>
        <v>43172</v>
      </c>
      <c r="C485" s="22" t="s">
        <v>2217</v>
      </c>
      <c r="D485" s="23" t="s">
        <v>55</v>
      </c>
      <c r="E485" s="24" t="s">
        <v>138</v>
      </c>
      <c r="F485" s="24" t="s">
        <v>2145</v>
      </c>
      <c r="G485" s="21"/>
      <c r="H485" s="21"/>
    </row>
    <row r="486" spans="1:8" s="6" customFormat="1" ht="189" x14ac:dyDescent="0.2">
      <c r="A486" s="43">
        <f>+'Key Dates'!$B$6-7</f>
        <v>43165</v>
      </c>
      <c r="B486" s="43">
        <f>+'Key Dates'!$B$6</f>
        <v>43172</v>
      </c>
      <c r="C486" s="22" t="s">
        <v>2218</v>
      </c>
      <c r="D486" s="23" t="s">
        <v>55</v>
      </c>
      <c r="E486" s="24" t="s">
        <v>158</v>
      </c>
      <c r="F486" s="24" t="s">
        <v>2145</v>
      </c>
      <c r="G486" s="21"/>
      <c r="H486" s="21"/>
    </row>
    <row r="487" spans="1:8" s="6" customFormat="1" ht="189" x14ac:dyDescent="0.2">
      <c r="A487" s="43">
        <f>+'Key Dates'!$B$6-7</f>
        <v>43165</v>
      </c>
      <c r="B487" s="43">
        <f>+'Key Dates'!$B$6</f>
        <v>43172</v>
      </c>
      <c r="C487" s="22" t="s">
        <v>2219</v>
      </c>
      <c r="D487" s="23" t="s">
        <v>55</v>
      </c>
      <c r="E487" s="24" t="s">
        <v>156</v>
      </c>
      <c r="F487" s="24" t="s">
        <v>2145</v>
      </c>
      <c r="G487" s="21"/>
      <c r="H487" s="21"/>
    </row>
    <row r="488" spans="1:8" s="6" customFormat="1" ht="126" x14ac:dyDescent="0.2">
      <c r="A488" s="43">
        <f>+'Key Dates'!$B$6-5</f>
        <v>43167</v>
      </c>
      <c r="B488" s="43">
        <f>+'Key Dates'!$B$6-5</f>
        <v>43167</v>
      </c>
      <c r="C488" s="22" t="s">
        <v>2220</v>
      </c>
      <c r="D488" s="23" t="s">
        <v>1738</v>
      </c>
      <c r="E488" s="24" t="s">
        <v>138</v>
      </c>
      <c r="F488" s="24" t="s">
        <v>2147</v>
      </c>
      <c r="G488" s="21"/>
      <c r="H488" s="21"/>
    </row>
    <row r="489" spans="1:8" s="6" customFormat="1" ht="126" x14ac:dyDescent="0.2">
      <c r="A489" s="43">
        <f>+'Key Dates'!$B$6-5</f>
        <v>43167</v>
      </c>
      <c r="B489" s="43">
        <f>+'Key Dates'!$B$6-5</f>
        <v>43167</v>
      </c>
      <c r="C489" s="22" t="s">
        <v>2478</v>
      </c>
      <c r="D489" s="23" t="s">
        <v>1738</v>
      </c>
      <c r="E489" s="24" t="s">
        <v>158</v>
      </c>
      <c r="F489" s="24" t="s">
        <v>2147</v>
      </c>
      <c r="G489" s="21"/>
      <c r="H489" s="21"/>
    </row>
    <row r="490" spans="1:8" s="6" customFormat="1" ht="141.75" x14ac:dyDescent="0.2">
      <c r="A490" s="43">
        <f>+'Key Dates'!$B$6-5</f>
        <v>43167</v>
      </c>
      <c r="B490" s="43">
        <f>+'Key Dates'!$B$6-5</f>
        <v>43167</v>
      </c>
      <c r="C490" s="22" t="s">
        <v>2477</v>
      </c>
      <c r="D490" s="23" t="s">
        <v>1738</v>
      </c>
      <c r="E490" s="24" t="s">
        <v>156</v>
      </c>
      <c r="F490" s="24" t="s">
        <v>2147</v>
      </c>
      <c r="G490" s="21"/>
      <c r="H490" s="21"/>
    </row>
    <row r="491" spans="1:8" s="6" customFormat="1" ht="157.5" x14ac:dyDescent="0.2">
      <c r="A491" s="43">
        <f>+'Key Dates'!$B$38-60</f>
        <v>43168</v>
      </c>
      <c r="B491" s="43">
        <f>+'Key Dates'!$B$38-60</f>
        <v>43168</v>
      </c>
      <c r="C491" s="25" t="s">
        <v>1092</v>
      </c>
      <c r="D491" s="23" t="s">
        <v>1085</v>
      </c>
      <c r="E491" s="24" t="s">
        <v>284</v>
      </c>
      <c r="F491" s="24" t="s">
        <v>216</v>
      </c>
      <c r="G491" s="21"/>
      <c r="H491" s="21"/>
    </row>
    <row r="492" spans="1:8" s="6" customFormat="1" ht="126" x14ac:dyDescent="0.2">
      <c r="A492" s="43">
        <f>+'Key Dates'!$B$38-60</f>
        <v>43168</v>
      </c>
      <c r="B492" s="43">
        <f>+'Key Dates'!$B$38-60</f>
        <v>43168</v>
      </c>
      <c r="C492" s="22" t="s">
        <v>2461</v>
      </c>
      <c r="D492" s="23" t="s">
        <v>1548</v>
      </c>
      <c r="E492" s="24" t="s">
        <v>284</v>
      </c>
      <c r="F492" s="24" t="s">
        <v>2146</v>
      </c>
      <c r="G492" s="21"/>
      <c r="H492" s="21"/>
    </row>
    <row r="493" spans="1:8" s="6" customFormat="1" ht="94.5" x14ac:dyDescent="0.2">
      <c r="A493" s="43">
        <f>+'Key Dates'!$B$38-60</f>
        <v>43168</v>
      </c>
      <c r="B493" s="43">
        <f>+'Key Dates'!$B$38-60</f>
        <v>43168</v>
      </c>
      <c r="C493" s="25" t="s">
        <v>715</v>
      </c>
      <c r="D493" s="23" t="s">
        <v>32</v>
      </c>
      <c r="E493" s="24" t="s">
        <v>284</v>
      </c>
      <c r="F493" s="24" t="s">
        <v>49</v>
      </c>
      <c r="G493" s="21"/>
      <c r="H493" s="21"/>
    </row>
    <row r="494" spans="1:8" s="6" customFormat="1" ht="47.25" x14ac:dyDescent="0.2">
      <c r="A494" s="43">
        <f>+'Key Dates'!$B$6-4</f>
        <v>43168</v>
      </c>
      <c r="B494" s="43">
        <f>+'Key Dates'!$B$6-4</f>
        <v>43168</v>
      </c>
      <c r="C494" s="25" t="s">
        <v>698</v>
      </c>
      <c r="D494" s="23" t="s">
        <v>12</v>
      </c>
      <c r="E494" s="24" t="s">
        <v>138</v>
      </c>
      <c r="F494" s="24" t="s">
        <v>13</v>
      </c>
      <c r="G494" s="21"/>
      <c r="H494" s="21"/>
    </row>
    <row r="495" spans="1:8" s="6" customFormat="1" ht="47.25" x14ac:dyDescent="0.2">
      <c r="A495" s="43">
        <f>+'Key Dates'!$B$6-4</f>
        <v>43168</v>
      </c>
      <c r="B495" s="43">
        <f>+'Key Dates'!$B$6-4</f>
        <v>43168</v>
      </c>
      <c r="C495" s="25" t="s">
        <v>699</v>
      </c>
      <c r="D495" s="23" t="s">
        <v>12</v>
      </c>
      <c r="E495" s="24" t="s">
        <v>158</v>
      </c>
      <c r="F495" s="24" t="s">
        <v>13</v>
      </c>
      <c r="G495" s="21"/>
      <c r="H495" s="21"/>
    </row>
    <row r="496" spans="1:8" s="6" customFormat="1" ht="63" x14ac:dyDescent="0.2">
      <c r="A496" s="43">
        <f>+'Key Dates'!$B$6-4</f>
        <v>43168</v>
      </c>
      <c r="B496" s="43">
        <f>+'Key Dates'!$B$6-4</f>
        <v>43168</v>
      </c>
      <c r="C496" s="25" t="s">
        <v>700</v>
      </c>
      <c r="D496" s="23" t="s">
        <v>12</v>
      </c>
      <c r="E496" s="24" t="s">
        <v>156</v>
      </c>
      <c r="F496" s="24" t="s">
        <v>13</v>
      </c>
      <c r="G496" s="21"/>
      <c r="H496" s="21"/>
    </row>
    <row r="497" spans="1:8" s="6" customFormat="1" ht="126" x14ac:dyDescent="0.2">
      <c r="A497" s="43">
        <f>+'Key Dates'!$B$37-32</f>
        <v>43168</v>
      </c>
      <c r="B497" s="43">
        <f>+'Key Dates'!$B$37-32</f>
        <v>43168</v>
      </c>
      <c r="C497" s="25" t="s">
        <v>1160</v>
      </c>
      <c r="D497" s="23" t="s">
        <v>1142</v>
      </c>
      <c r="E497" s="24" t="s">
        <v>211</v>
      </c>
      <c r="F497" s="24" t="s">
        <v>49</v>
      </c>
      <c r="G497" s="21"/>
      <c r="H497" s="21"/>
    </row>
    <row r="498" spans="1:8" s="6" customFormat="1" ht="110.25" x14ac:dyDescent="0.2">
      <c r="A498" s="43">
        <f>+'Key Dates'!$B$6-3</f>
        <v>43169</v>
      </c>
      <c r="B498" s="43">
        <f>+'Key Dates'!$B$6-3</f>
        <v>43169</v>
      </c>
      <c r="C498" s="22" t="s">
        <v>2221</v>
      </c>
      <c r="D498" s="23" t="s">
        <v>33</v>
      </c>
      <c r="E498" s="24" t="s">
        <v>138</v>
      </c>
      <c r="F498" s="24" t="s">
        <v>2145</v>
      </c>
      <c r="G498" s="21"/>
      <c r="H498" s="21"/>
    </row>
    <row r="499" spans="1:8" s="6" customFormat="1" ht="126" x14ac:dyDescent="0.2">
      <c r="A499" s="43">
        <f>+'Key Dates'!$B$6-3</f>
        <v>43169</v>
      </c>
      <c r="B499" s="43">
        <f>+'Key Dates'!$B$6-3</f>
        <v>43169</v>
      </c>
      <c r="C499" s="22" t="s">
        <v>2222</v>
      </c>
      <c r="D499" s="23" t="s">
        <v>33</v>
      </c>
      <c r="E499" s="24" t="s">
        <v>158</v>
      </c>
      <c r="F499" s="24" t="s">
        <v>2145</v>
      </c>
      <c r="G499" s="21"/>
      <c r="H499" s="21"/>
    </row>
    <row r="500" spans="1:8" s="6" customFormat="1" ht="126" x14ac:dyDescent="0.2">
      <c r="A500" s="43">
        <f>+'Key Dates'!$B$6-3</f>
        <v>43169</v>
      </c>
      <c r="B500" s="43">
        <f>+'Key Dates'!$B$6-3</f>
        <v>43169</v>
      </c>
      <c r="C500" s="22" t="s">
        <v>2223</v>
      </c>
      <c r="D500" s="23" t="s">
        <v>33</v>
      </c>
      <c r="E500" s="24" t="s">
        <v>156</v>
      </c>
      <c r="F500" s="24" t="s">
        <v>2145</v>
      </c>
      <c r="G500" s="21"/>
      <c r="H500" s="21"/>
    </row>
    <row r="501" spans="1:8" s="6" customFormat="1" ht="141.75" x14ac:dyDescent="0.2">
      <c r="A501" s="43">
        <f>+'Key Dates'!$B$37-30</f>
        <v>43170</v>
      </c>
      <c r="B501" s="43">
        <f>+'Key Dates'!$B$37-15</f>
        <v>43185</v>
      </c>
      <c r="C501" s="25" t="s">
        <v>1675</v>
      </c>
      <c r="D501" s="23" t="s">
        <v>1673</v>
      </c>
      <c r="E501" s="24" t="s">
        <v>211</v>
      </c>
      <c r="F501" s="24" t="s">
        <v>10</v>
      </c>
      <c r="G501" s="21"/>
      <c r="H501" s="21"/>
    </row>
    <row r="502" spans="1:8" s="6" customFormat="1" ht="126" x14ac:dyDescent="0.2">
      <c r="A502" s="43">
        <f>+'Key Dates'!$B$37-30</f>
        <v>43170</v>
      </c>
      <c r="B502" s="43">
        <f>+'Key Dates'!$B$37-14</f>
        <v>43186</v>
      </c>
      <c r="C502" s="22" t="s">
        <v>2435</v>
      </c>
      <c r="D502" s="23" t="s">
        <v>22</v>
      </c>
      <c r="E502" s="24" t="s">
        <v>211</v>
      </c>
      <c r="F502" s="24" t="s">
        <v>2144</v>
      </c>
      <c r="G502" s="21"/>
      <c r="H502" s="21"/>
    </row>
    <row r="503" spans="1:8" s="6" customFormat="1" ht="220.5" x14ac:dyDescent="0.2">
      <c r="A503" s="43">
        <f>+'Key Dates'!$B$37-30</f>
        <v>43170</v>
      </c>
      <c r="B503" s="43">
        <f>+'Key Dates'!$B$37+1</f>
        <v>43201</v>
      </c>
      <c r="C503" s="22" t="s">
        <v>2436</v>
      </c>
      <c r="D503" s="23" t="s">
        <v>1750</v>
      </c>
      <c r="E503" s="24" t="s">
        <v>211</v>
      </c>
      <c r="F503" s="24" t="s">
        <v>2144</v>
      </c>
      <c r="G503" s="21"/>
      <c r="H503" s="21"/>
    </row>
    <row r="504" spans="1:8" s="6" customFormat="1" ht="173.25" x14ac:dyDescent="0.2">
      <c r="A504" s="43">
        <f>+'Key Dates'!$B$6-1</f>
        <v>43171</v>
      </c>
      <c r="B504" s="43">
        <f>+'Key Dates'!$B$6-1</f>
        <v>43171</v>
      </c>
      <c r="C504" s="22" t="s">
        <v>2224</v>
      </c>
      <c r="D504" s="23" t="s">
        <v>735</v>
      </c>
      <c r="E504" s="24" t="s">
        <v>138</v>
      </c>
      <c r="F504" s="24" t="s">
        <v>2145</v>
      </c>
      <c r="G504" s="21"/>
      <c r="H504" s="21"/>
    </row>
    <row r="505" spans="1:8" s="6" customFormat="1" ht="189" x14ac:dyDescent="0.2">
      <c r="A505" s="43">
        <f>+'Key Dates'!$B$6-1</f>
        <v>43171</v>
      </c>
      <c r="B505" s="43">
        <f>+'Key Dates'!$B$6-1</f>
        <v>43171</v>
      </c>
      <c r="C505" s="22" t="s">
        <v>2225</v>
      </c>
      <c r="D505" s="23" t="s">
        <v>735</v>
      </c>
      <c r="E505" s="24" t="s">
        <v>158</v>
      </c>
      <c r="F505" s="24" t="s">
        <v>2145</v>
      </c>
      <c r="G505" s="21"/>
      <c r="H505" s="21"/>
    </row>
    <row r="506" spans="1:8" s="6" customFormat="1" ht="189" x14ac:dyDescent="0.2">
      <c r="A506" s="43">
        <f>+'Key Dates'!$B$6-1</f>
        <v>43171</v>
      </c>
      <c r="B506" s="43">
        <f>+'Key Dates'!$B$6-1</f>
        <v>43171</v>
      </c>
      <c r="C506" s="22" t="s">
        <v>2226</v>
      </c>
      <c r="D506" s="23" t="s">
        <v>735</v>
      </c>
      <c r="E506" s="24" t="s">
        <v>156</v>
      </c>
      <c r="F506" s="24" t="s">
        <v>2145</v>
      </c>
      <c r="G506" s="21"/>
      <c r="H506" s="21"/>
    </row>
    <row r="507" spans="1:8" s="6" customFormat="1" ht="78.75" x14ac:dyDescent="0.2">
      <c r="A507" s="43">
        <f>+'Key Dates'!$B$6-1</f>
        <v>43171</v>
      </c>
      <c r="B507" s="43">
        <f>+'Key Dates'!$B$6-1</f>
        <v>43171</v>
      </c>
      <c r="C507" s="22" t="s">
        <v>2227</v>
      </c>
      <c r="D507" s="23" t="s">
        <v>33</v>
      </c>
      <c r="E507" s="24" t="s">
        <v>138</v>
      </c>
      <c r="F507" s="24" t="s">
        <v>2145</v>
      </c>
      <c r="G507" s="21"/>
      <c r="H507" s="21"/>
    </row>
    <row r="508" spans="1:8" s="6" customFormat="1" ht="78.75" x14ac:dyDescent="0.2">
      <c r="A508" s="43">
        <f>+'Key Dates'!$B$6-1</f>
        <v>43171</v>
      </c>
      <c r="B508" s="43">
        <f>+'Key Dates'!$B$6-1</f>
        <v>43171</v>
      </c>
      <c r="C508" s="22" t="s">
        <v>2228</v>
      </c>
      <c r="D508" s="23" t="s">
        <v>33</v>
      </c>
      <c r="E508" s="24" t="s">
        <v>158</v>
      </c>
      <c r="F508" s="24" t="s">
        <v>2145</v>
      </c>
      <c r="G508" s="21"/>
      <c r="H508" s="21"/>
    </row>
    <row r="509" spans="1:8" s="6" customFormat="1" ht="94.5" x14ac:dyDescent="0.2">
      <c r="A509" s="43">
        <f>+'Key Dates'!$B$6-1</f>
        <v>43171</v>
      </c>
      <c r="B509" s="43">
        <f>+'Key Dates'!$B$6-1</f>
        <v>43171</v>
      </c>
      <c r="C509" s="22" t="s">
        <v>2229</v>
      </c>
      <c r="D509" s="23" t="s">
        <v>33</v>
      </c>
      <c r="E509" s="24" t="s">
        <v>156</v>
      </c>
      <c r="F509" s="24" t="s">
        <v>2145</v>
      </c>
      <c r="G509" s="21"/>
      <c r="H509" s="21"/>
    </row>
    <row r="510" spans="1:8" s="6" customFormat="1" ht="78.75" x14ac:dyDescent="0.2">
      <c r="A510" s="43">
        <f>+'Key Dates'!$B$6-1</f>
        <v>43171</v>
      </c>
      <c r="B510" s="43">
        <f>+'Key Dates'!$B$6-1</f>
        <v>43171</v>
      </c>
      <c r="C510" s="25" t="s">
        <v>736</v>
      </c>
      <c r="D510" s="23" t="s">
        <v>26</v>
      </c>
      <c r="E510" s="24" t="s">
        <v>138</v>
      </c>
      <c r="F510" s="24" t="s">
        <v>49</v>
      </c>
      <c r="G510" s="21"/>
      <c r="H510" s="21"/>
    </row>
    <row r="511" spans="1:8" s="6" customFormat="1" ht="78.75" x14ac:dyDescent="0.2">
      <c r="A511" s="43">
        <f>+'Key Dates'!$B$6-1</f>
        <v>43171</v>
      </c>
      <c r="B511" s="43">
        <f>+'Key Dates'!$B$6-1</f>
        <v>43171</v>
      </c>
      <c r="C511" s="25" t="s">
        <v>737</v>
      </c>
      <c r="D511" s="23" t="s">
        <v>26</v>
      </c>
      <c r="E511" s="24" t="s">
        <v>158</v>
      </c>
      <c r="F511" s="24" t="s">
        <v>49</v>
      </c>
      <c r="G511" s="21"/>
      <c r="H511" s="21"/>
    </row>
    <row r="512" spans="1:8" s="6" customFormat="1" ht="78.75" x14ac:dyDescent="0.2">
      <c r="A512" s="43">
        <f>+'Key Dates'!$B$6-1</f>
        <v>43171</v>
      </c>
      <c r="B512" s="43">
        <f>+'Key Dates'!$B$6-1</f>
        <v>43171</v>
      </c>
      <c r="C512" s="25" t="s">
        <v>738</v>
      </c>
      <c r="D512" s="23" t="s">
        <v>26</v>
      </c>
      <c r="E512" s="24" t="s">
        <v>156</v>
      </c>
      <c r="F512" s="24" t="s">
        <v>49</v>
      </c>
      <c r="G512" s="21"/>
      <c r="H512" s="21"/>
    </row>
    <row r="513" spans="1:8" s="6" customFormat="1" ht="63" x14ac:dyDescent="0.2">
      <c r="A513" s="43">
        <f>+'Key Dates'!$B$6-1</f>
        <v>43171</v>
      </c>
      <c r="B513" s="43">
        <f>+'Key Dates'!$B$6-1</f>
        <v>43171</v>
      </c>
      <c r="C513" s="25" t="s">
        <v>766</v>
      </c>
      <c r="D513" s="23" t="s">
        <v>27</v>
      </c>
      <c r="E513" s="24" t="s">
        <v>138</v>
      </c>
      <c r="F513" s="24" t="s">
        <v>52</v>
      </c>
      <c r="G513" s="21"/>
      <c r="H513" s="21"/>
    </row>
    <row r="514" spans="1:8" s="6" customFormat="1" ht="63" x14ac:dyDescent="0.2">
      <c r="A514" s="43">
        <f>+'Key Dates'!$B$6-1</f>
        <v>43171</v>
      </c>
      <c r="B514" s="43">
        <f>+'Key Dates'!$B$6-1</f>
        <v>43171</v>
      </c>
      <c r="C514" s="25" t="s">
        <v>767</v>
      </c>
      <c r="D514" s="23" t="s">
        <v>27</v>
      </c>
      <c r="E514" s="24" t="s">
        <v>158</v>
      </c>
      <c r="F514" s="24" t="s">
        <v>52</v>
      </c>
      <c r="G514" s="21"/>
      <c r="H514" s="21"/>
    </row>
    <row r="515" spans="1:8" s="6" customFormat="1" ht="63" x14ac:dyDescent="0.2">
      <c r="A515" s="43">
        <f>+'Key Dates'!$B$6-1</f>
        <v>43171</v>
      </c>
      <c r="B515" s="43">
        <f>+'Key Dates'!$B$6-1</f>
        <v>43171</v>
      </c>
      <c r="C515" s="25" t="s">
        <v>768</v>
      </c>
      <c r="D515" s="23" t="s">
        <v>27</v>
      </c>
      <c r="E515" s="24" t="s">
        <v>156</v>
      </c>
      <c r="F515" s="24" t="s">
        <v>52</v>
      </c>
      <c r="G515" s="21"/>
      <c r="H515" s="21"/>
    </row>
    <row r="516" spans="1:8" s="6" customFormat="1" ht="31.5" x14ac:dyDescent="0.2">
      <c r="A516" s="43">
        <f>+'Key Dates'!$B$6</f>
        <v>43172</v>
      </c>
      <c r="B516" s="43">
        <f>+'Key Dates'!$B$6</f>
        <v>43172</v>
      </c>
      <c r="C516" s="25" t="s">
        <v>785</v>
      </c>
      <c r="D516" s="23" t="s">
        <v>25</v>
      </c>
      <c r="E516" s="24" t="s">
        <v>138</v>
      </c>
      <c r="F516" s="24" t="s">
        <v>13</v>
      </c>
      <c r="G516" s="21"/>
      <c r="H516" s="21"/>
    </row>
    <row r="517" spans="1:8" s="6" customFormat="1" ht="31.5" x14ac:dyDescent="0.2">
      <c r="A517" s="43">
        <f>+'Key Dates'!$B$6</f>
        <v>43172</v>
      </c>
      <c r="B517" s="43">
        <f>+'Key Dates'!$B$6</f>
        <v>43172</v>
      </c>
      <c r="C517" s="25" t="s">
        <v>786</v>
      </c>
      <c r="D517" s="23" t="s">
        <v>25</v>
      </c>
      <c r="E517" s="24" t="s">
        <v>158</v>
      </c>
      <c r="F517" s="24" t="s">
        <v>13</v>
      </c>
      <c r="G517" s="21"/>
      <c r="H517" s="21"/>
    </row>
    <row r="518" spans="1:8" s="6" customFormat="1" ht="47.25" x14ac:dyDescent="0.2">
      <c r="A518" s="43">
        <f>+'Key Dates'!$B$6</f>
        <v>43172</v>
      </c>
      <c r="B518" s="43">
        <f>+'Key Dates'!$B$6</f>
        <v>43172</v>
      </c>
      <c r="C518" s="25" t="s">
        <v>784</v>
      </c>
      <c r="D518" s="23" t="s">
        <v>25</v>
      </c>
      <c r="E518" s="24" t="s">
        <v>156</v>
      </c>
      <c r="F518" s="24" t="s">
        <v>13</v>
      </c>
      <c r="G518" s="21"/>
      <c r="H518" s="21"/>
    </row>
    <row r="519" spans="1:8" s="6" customFormat="1" ht="78.75" x14ac:dyDescent="0.2">
      <c r="A519" s="43">
        <f>+'Key Dates'!$B$6</f>
        <v>43172</v>
      </c>
      <c r="B519" s="43">
        <f>+'Key Dates'!$B$6</f>
        <v>43172</v>
      </c>
      <c r="C519" s="25" t="s">
        <v>811</v>
      </c>
      <c r="D519" s="23" t="s">
        <v>91</v>
      </c>
      <c r="E519" s="24" t="s">
        <v>138</v>
      </c>
      <c r="F519" s="24" t="s">
        <v>3</v>
      </c>
      <c r="G519" s="21"/>
      <c r="H519" s="21"/>
    </row>
    <row r="520" spans="1:8" s="6" customFormat="1" ht="78.75" x14ac:dyDescent="0.2">
      <c r="A520" s="43">
        <f>+'Key Dates'!$B$6</f>
        <v>43172</v>
      </c>
      <c r="B520" s="43">
        <f>+'Key Dates'!$B$6</f>
        <v>43172</v>
      </c>
      <c r="C520" s="25" t="s">
        <v>812</v>
      </c>
      <c r="D520" s="23" t="s">
        <v>91</v>
      </c>
      <c r="E520" s="24" t="s">
        <v>158</v>
      </c>
      <c r="F520" s="24" t="s">
        <v>3</v>
      </c>
      <c r="G520" s="21"/>
      <c r="H520" s="21"/>
    </row>
    <row r="521" spans="1:8" s="6" customFormat="1" ht="78.75" x14ac:dyDescent="0.2">
      <c r="A521" s="43">
        <f>+'Key Dates'!$B$6</f>
        <v>43172</v>
      </c>
      <c r="B521" s="43">
        <f>+'Key Dates'!$B$6</f>
        <v>43172</v>
      </c>
      <c r="C521" s="25" t="s">
        <v>813</v>
      </c>
      <c r="D521" s="23" t="s">
        <v>91</v>
      </c>
      <c r="E521" s="24" t="s">
        <v>156</v>
      </c>
      <c r="F521" s="24" t="s">
        <v>3</v>
      </c>
      <c r="G521" s="21"/>
      <c r="H521" s="21"/>
    </row>
    <row r="522" spans="1:8" s="6" customFormat="1" ht="78.75" x14ac:dyDescent="0.2">
      <c r="A522" s="43">
        <f>+'Key Dates'!$B$6</f>
        <v>43172</v>
      </c>
      <c r="B522" s="43">
        <f>+'Key Dates'!$B$6</f>
        <v>43172</v>
      </c>
      <c r="C522" s="25" t="s">
        <v>814</v>
      </c>
      <c r="D522" s="23" t="s">
        <v>91</v>
      </c>
      <c r="E522" s="24" t="s">
        <v>146</v>
      </c>
      <c r="F522" s="24" t="s">
        <v>3</v>
      </c>
      <c r="G522" s="21"/>
      <c r="H522" s="21"/>
    </row>
    <row r="523" spans="1:8" s="6" customFormat="1" ht="78.75" x14ac:dyDescent="0.2">
      <c r="A523" s="43">
        <f>+'Key Dates'!$B$6</f>
        <v>43172</v>
      </c>
      <c r="B523" s="43">
        <f>+'Key Dates'!$B$6</f>
        <v>43172</v>
      </c>
      <c r="C523" s="25" t="s">
        <v>815</v>
      </c>
      <c r="D523" s="23" t="s">
        <v>91</v>
      </c>
      <c r="E523" s="24" t="s">
        <v>147</v>
      </c>
      <c r="F523" s="24" t="s">
        <v>3</v>
      </c>
      <c r="G523" s="21"/>
      <c r="H523" s="21"/>
    </row>
    <row r="524" spans="1:8" s="6" customFormat="1" ht="126" x14ac:dyDescent="0.2">
      <c r="A524" s="43">
        <f>+'Key Dates'!$B$6</f>
        <v>43172</v>
      </c>
      <c r="B524" s="43">
        <f>+'Key Dates'!$B$6</f>
        <v>43172</v>
      </c>
      <c r="C524" s="25" t="s">
        <v>816</v>
      </c>
      <c r="D524" s="23" t="s">
        <v>7</v>
      </c>
      <c r="E524" s="24" t="s">
        <v>138</v>
      </c>
      <c r="F524" s="24" t="s">
        <v>13</v>
      </c>
      <c r="G524" s="21"/>
      <c r="H524" s="21"/>
    </row>
    <row r="525" spans="1:8" s="6" customFormat="1" ht="126" x14ac:dyDescent="0.2">
      <c r="A525" s="43">
        <f>+'Key Dates'!$B$6</f>
        <v>43172</v>
      </c>
      <c r="B525" s="43">
        <f>+'Key Dates'!$B$6</f>
        <v>43172</v>
      </c>
      <c r="C525" s="25" t="s">
        <v>817</v>
      </c>
      <c r="D525" s="23" t="s">
        <v>7</v>
      </c>
      <c r="E525" s="24" t="s">
        <v>158</v>
      </c>
      <c r="F525" s="24" t="s">
        <v>13</v>
      </c>
      <c r="G525" s="21"/>
      <c r="H525" s="21"/>
    </row>
    <row r="526" spans="1:8" s="6" customFormat="1" ht="126" x14ac:dyDescent="0.2">
      <c r="A526" s="43">
        <f>+'Key Dates'!$B$6</f>
        <v>43172</v>
      </c>
      <c r="B526" s="43">
        <f>+'Key Dates'!$B$6</f>
        <v>43172</v>
      </c>
      <c r="C526" s="25" t="s">
        <v>818</v>
      </c>
      <c r="D526" s="23" t="s">
        <v>7</v>
      </c>
      <c r="E526" s="24" t="s">
        <v>143</v>
      </c>
      <c r="F526" s="24" t="s">
        <v>13</v>
      </c>
      <c r="G526" s="21"/>
      <c r="H526" s="21"/>
    </row>
    <row r="527" spans="1:8" s="6" customFormat="1" ht="126" x14ac:dyDescent="0.2">
      <c r="A527" s="43">
        <f>+'Key Dates'!$B$6</f>
        <v>43172</v>
      </c>
      <c r="B527" s="43">
        <f>+'Key Dates'!$B$6</f>
        <v>43172</v>
      </c>
      <c r="C527" s="25" t="s">
        <v>819</v>
      </c>
      <c r="D527" s="23" t="s">
        <v>7</v>
      </c>
      <c r="E527" s="24" t="s">
        <v>156</v>
      </c>
      <c r="F527" s="24" t="s">
        <v>13</v>
      </c>
      <c r="G527" s="21"/>
      <c r="H527" s="21"/>
    </row>
    <row r="528" spans="1:8" s="6" customFormat="1" ht="126" x14ac:dyDescent="0.2">
      <c r="A528" s="43">
        <f>+'Key Dates'!$B$6</f>
        <v>43172</v>
      </c>
      <c r="B528" s="43">
        <f>+'Key Dates'!$B$6</f>
        <v>43172</v>
      </c>
      <c r="C528" s="25" t="s">
        <v>820</v>
      </c>
      <c r="D528" s="23" t="s">
        <v>7</v>
      </c>
      <c r="E528" s="24" t="s">
        <v>135</v>
      </c>
      <c r="F528" s="24" t="s">
        <v>13</v>
      </c>
      <c r="G528" s="21"/>
      <c r="H528" s="21"/>
    </row>
    <row r="529" spans="1:8" s="6" customFormat="1" ht="126" x14ac:dyDescent="0.2">
      <c r="A529" s="43">
        <f>+'Key Dates'!$B$6</f>
        <v>43172</v>
      </c>
      <c r="B529" s="43">
        <f>+'Key Dates'!$B$6</f>
        <v>43172</v>
      </c>
      <c r="C529" s="25" t="s">
        <v>821</v>
      </c>
      <c r="D529" s="23" t="s">
        <v>7</v>
      </c>
      <c r="E529" s="24" t="s">
        <v>146</v>
      </c>
      <c r="F529" s="24" t="s">
        <v>13</v>
      </c>
      <c r="G529" s="21"/>
      <c r="H529" s="21"/>
    </row>
    <row r="530" spans="1:8" s="6" customFormat="1" ht="141.75" x14ac:dyDescent="0.2">
      <c r="A530" s="43">
        <f>+'Key Dates'!$B$6</f>
        <v>43172</v>
      </c>
      <c r="B530" s="43">
        <f>+'Key Dates'!$B$6</f>
        <v>43172</v>
      </c>
      <c r="C530" s="25" t="s">
        <v>822</v>
      </c>
      <c r="D530" s="23" t="s">
        <v>7</v>
      </c>
      <c r="E530" s="24" t="s">
        <v>147</v>
      </c>
      <c r="F530" s="24" t="s">
        <v>13</v>
      </c>
      <c r="G530" s="21"/>
      <c r="H530" s="21"/>
    </row>
    <row r="531" spans="1:8" s="6" customFormat="1" ht="94.5" x14ac:dyDescent="0.2">
      <c r="A531" s="43">
        <f>+'Key Dates'!$B$6</f>
        <v>43172</v>
      </c>
      <c r="B531" s="43">
        <f>+'Key Dates'!$B$6</f>
        <v>43172</v>
      </c>
      <c r="C531" s="25" t="s">
        <v>861</v>
      </c>
      <c r="D531" s="23" t="s">
        <v>97</v>
      </c>
      <c r="E531" s="24" t="s">
        <v>138</v>
      </c>
      <c r="F531" s="24" t="s">
        <v>13</v>
      </c>
      <c r="G531" s="21"/>
      <c r="H531" s="21"/>
    </row>
    <row r="532" spans="1:8" s="6" customFormat="1" ht="94.5" x14ac:dyDescent="0.2">
      <c r="A532" s="43">
        <f>+'Key Dates'!$B$6</f>
        <v>43172</v>
      </c>
      <c r="B532" s="43">
        <f>+'Key Dates'!$B$6</f>
        <v>43172</v>
      </c>
      <c r="C532" s="25" t="s">
        <v>862</v>
      </c>
      <c r="D532" s="23" t="s">
        <v>97</v>
      </c>
      <c r="E532" s="24" t="s">
        <v>158</v>
      </c>
      <c r="F532" s="24" t="s">
        <v>13</v>
      </c>
      <c r="G532" s="21"/>
      <c r="H532" s="21"/>
    </row>
    <row r="533" spans="1:8" s="6" customFormat="1" ht="110.25" x14ac:dyDescent="0.2">
      <c r="A533" s="43">
        <f>+'Key Dates'!$B$6</f>
        <v>43172</v>
      </c>
      <c r="B533" s="43">
        <f>+'Key Dates'!$B$6</f>
        <v>43172</v>
      </c>
      <c r="C533" s="25" t="s">
        <v>859</v>
      </c>
      <c r="D533" s="23" t="s">
        <v>97</v>
      </c>
      <c r="E533" s="24" t="s">
        <v>156</v>
      </c>
      <c r="F533" s="24" t="s">
        <v>13</v>
      </c>
      <c r="G533" s="21"/>
      <c r="H533" s="21"/>
    </row>
    <row r="534" spans="1:8" s="6" customFormat="1" ht="141.75" x14ac:dyDescent="0.2">
      <c r="A534" s="43">
        <f>+'Key Dates'!$B$6</f>
        <v>43172</v>
      </c>
      <c r="B534" s="43">
        <f>+'Key Dates'!$B$6</f>
        <v>43172</v>
      </c>
      <c r="C534" s="25" t="s">
        <v>863</v>
      </c>
      <c r="D534" s="23" t="s">
        <v>98</v>
      </c>
      <c r="E534" s="24" t="s">
        <v>138</v>
      </c>
      <c r="F534" s="24" t="s">
        <v>13</v>
      </c>
      <c r="G534" s="21"/>
      <c r="H534" s="21"/>
    </row>
    <row r="535" spans="1:8" s="6" customFormat="1" ht="141.75" x14ac:dyDescent="0.2">
      <c r="A535" s="43">
        <f>+'Key Dates'!$B$6</f>
        <v>43172</v>
      </c>
      <c r="B535" s="43">
        <f>+'Key Dates'!$B$6</f>
        <v>43172</v>
      </c>
      <c r="C535" s="25" t="s">
        <v>864</v>
      </c>
      <c r="D535" s="23" t="s">
        <v>98</v>
      </c>
      <c r="E535" s="24" t="s">
        <v>158</v>
      </c>
      <c r="F535" s="24" t="s">
        <v>13</v>
      </c>
      <c r="G535" s="21"/>
      <c r="H535" s="21"/>
    </row>
    <row r="536" spans="1:8" s="6" customFormat="1" ht="141.75" x14ac:dyDescent="0.2">
      <c r="A536" s="43">
        <f>+'Key Dates'!$B$6</f>
        <v>43172</v>
      </c>
      <c r="B536" s="43">
        <f>+'Key Dates'!$B$6</f>
        <v>43172</v>
      </c>
      <c r="C536" s="25" t="s">
        <v>860</v>
      </c>
      <c r="D536" s="23" t="s">
        <v>98</v>
      </c>
      <c r="E536" s="24" t="s">
        <v>156</v>
      </c>
      <c r="F536" s="24" t="s">
        <v>13</v>
      </c>
      <c r="G536" s="21"/>
      <c r="H536" s="21"/>
    </row>
    <row r="537" spans="1:8" s="6" customFormat="1" ht="189" x14ac:dyDescent="0.2">
      <c r="A537" s="43">
        <f>+'Key Dates'!$B$6</f>
        <v>43172</v>
      </c>
      <c r="B537" s="43">
        <f>+'Key Dates'!$B$6</f>
        <v>43172</v>
      </c>
      <c r="C537" s="22" t="s">
        <v>2230</v>
      </c>
      <c r="D537" s="23" t="s">
        <v>55</v>
      </c>
      <c r="E537" s="24" t="s">
        <v>138</v>
      </c>
      <c r="F537" s="24" t="s">
        <v>2145</v>
      </c>
      <c r="G537" s="21"/>
      <c r="H537" s="21"/>
    </row>
    <row r="538" spans="1:8" s="6" customFormat="1" ht="189" x14ac:dyDescent="0.2">
      <c r="A538" s="43">
        <f>+'Key Dates'!$B$6</f>
        <v>43172</v>
      </c>
      <c r="B538" s="43">
        <f>+'Key Dates'!$B$6</f>
        <v>43172</v>
      </c>
      <c r="C538" s="22" t="s">
        <v>2231</v>
      </c>
      <c r="D538" s="23" t="s">
        <v>55</v>
      </c>
      <c r="E538" s="24" t="s">
        <v>158</v>
      </c>
      <c r="F538" s="24" t="s">
        <v>2145</v>
      </c>
      <c r="G538" s="21"/>
      <c r="H538" s="21"/>
    </row>
    <row r="539" spans="1:8" s="6" customFormat="1" ht="189" x14ac:dyDescent="0.2">
      <c r="A539" s="43">
        <f>+'Key Dates'!$B$6</f>
        <v>43172</v>
      </c>
      <c r="B539" s="43">
        <f>+'Key Dates'!$B$6</f>
        <v>43172</v>
      </c>
      <c r="C539" s="22" t="s">
        <v>2232</v>
      </c>
      <c r="D539" s="23" t="s">
        <v>55</v>
      </c>
      <c r="E539" s="24" t="s">
        <v>156</v>
      </c>
      <c r="F539" s="24" t="s">
        <v>2145</v>
      </c>
      <c r="G539" s="21"/>
      <c r="H539" s="21"/>
    </row>
    <row r="540" spans="1:8" s="6" customFormat="1" ht="157.5" x14ac:dyDescent="0.2">
      <c r="A540" s="43">
        <f>+'Key Dates'!$B$6</f>
        <v>43172</v>
      </c>
      <c r="B540" s="43">
        <f>+'Key Dates'!$B$6</f>
        <v>43172</v>
      </c>
      <c r="C540" s="22" t="s">
        <v>2233</v>
      </c>
      <c r="D540" s="23" t="s">
        <v>868</v>
      </c>
      <c r="E540" s="24" t="s">
        <v>138</v>
      </c>
      <c r="F540" s="24" t="s">
        <v>2145</v>
      </c>
      <c r="G540" s="21"/>
      <c r="H540" s="21"/>
    </row>
    <row r="541" spans="1:8" s="6" customFormat="1" ht="157.5" x14ac:dyDescent="0.2">
      <c r="A541" s="43">
        <f>+'Key Dates'!$B$6</f>
        <v>43172</v>
      </c>
      <c r="B541" s="43">
        <f>+'Key Dates'!$B$6</f>
        <v>43172</v>
      </c>
      <c r="C541" s="22" t="s">
        <v>2234</v>
      </c>
      <c r="D541" s="23" t="s">
        <v>868</v>
      </c>
      <c r="E541" s="24" t="s">
        <v>158</v>
      </c>
      <c r="F541" s="24" t="s">
        <v>2145</v>
      </c>
      <c r="G541" s="21"/>
      <c r="H541" s="21"/>
    </row>
    <row r="542" spans="1:8" s="6" customFormat="1" ht="157.5" x14ac:dyDescent="0.2">
      <c r="A542" s="43">
        <f>+'Key Dates'!$B$6</f>
        <v>43172</v>
      </c>
      <c r="B542" s="43">
        <f>+'Key Dates'!$B$6</f>
        <v>43172</v>
      </c>
      <c r="C542" s="22" t="s">
        <v>2235</v>
      </c>
      <c r="D542" s="23" t="s">
        <v>868</v>
      </c>
      <c r="E542" s="24" t="s">
        <v>156</v>
      </c>
      <c r="F542" s="24" t="s">
        <v>2145</v>
      </c>
      <c r="G542" s="21"/>
      <c r="H542" s="21"/>
    </row>
    <row r="543" spans="1:8" s="6" customFormat="1" ht="47.25" x14ac:dyDescent="0.2">
      <c r="A543" s="43">
        <f>+'Key Dates'!$B$6</f>
        <v>43172</v>
      </c>
      <c r="B543" s="43">
        <f>+'Key Dates'!$B$6+1</f>
        <v>43173</v>
      </c>
      <c r="C543" s="25" t="s">
        <v>886</v>
      </c>
      <c r="D543" s="23" t="s">
        <v>217</v>
      </c>
      <c r="E543" s="24" t="s">
        <v>138</v>
      </c>
      <c r="F543" s="24" t="s">
        <v>42</v>
      </c>
      <c r="G543" s="21"/>
      <c r="H543" s="21"/>
    </row>
    <row r="544" spans="1:8" s="6" customFormat="1" ht="47.25" x14ac:dyDescent="0.2">
      <c r="A544" s="43">
        <f>+'Key Dates'!$B$6</f>
        <v>43172</v>
      </c>
      <c r="B544" s="43">
        <f>+'Key Dates'!$B$6+1</f>
        <v>43173</v>
      </c>
      <c r="C544" s="25" t="s">
        <v>887</v>
      </c>
      <c r="D544" s="23" t="s">
        <v>217</v>
      </c>
      <c r="E544" s="24" t="s">
        <v>158</v>
      </c>
      <c r="F544" s="24" t="s">
        <v>42</v>
      </c>
      <c r="G544" s="21"/>
      <c r="H544" s="21"/>
    </row>
    <row r="545" spans="1:8" s="6" customFormat="1" ht="47.25" x14ac:dyDescent="0.2">
      <c r="A545" s="43">
        <f>+'Key Dates'!$B$6</f>
        <v>43172</v>
      </c>
      <c r="B545" s="43">
        <f>+'Key Dates'!$B$6+1</f>
        <v>43173</v>
      </c>
      <c r="C545" s="25" t="s">
        <v>888</v>
      </c>
      <c r="D545" s="23" t="s">
        <v>217</v>
      </c>
      <c r="E545" s="24" t="s">
        <v>156</v>
      </c>
      <c r="F545" s="24" t="s">
        <v>42</v>
      </c>
      <c r="G545" s="21"/>
      <c r="H545" s="21"/>
    </row>
    <row r="546" spans="1:8" s="6" customFormat="1" ht="220.5" x14ac:dyDescent="0.2">
      <c r="A546" s="43">
        <f>+'Key Dates'!$B$6</f>
        <v>43172</v>
      </c>
      <c r="B546" s="43">
        <f>+'Key Dates'!$B$6+1</f>
        <v>43173</v>
      </c>
      <c r="C546" s="22" t="s">
        <v>2236</v>
      </c>
      <c r="D546" s="23" t="s">
        <v>1751</v>
      </c>
      <c r="E546" s="24" t="s">
        <v>138</v>
      </c>
      <c r="F546" s="24" t="s">
        <v>42</v>
      </c>
      <c r="G546" s="21"/>
      <c r="H546" s="21"/>
    </row>
    <row r="547" spans="1:8" s="6" customFormat="1" ht="220.5" x14ac:dyDescent="0.2">
      <c r="A547" s="43">
        <f>+'Key Dates'!$B$6</f>
        <v>43172</v>
      </c>
      <c r="B547" s="43">
        <f>+'Key Dates'!$B$6+1</f>
        <v>43173</v>
      </c>
      <c r="C547" s="22" t="s">
        <v>2237</v>
      </c>
      <c r="D547" s="23" t="s">
        <v>1751</v>
      </c>
      <c r="E547" s="24" t="s">
        <v>158</v>
      </c>
      <c r="F547" s="24" t="s">
        <v>42</v>
      </c>
      <c r="G547" s="21"/>
      <c r="H547" s="21"/>
    </row>
    <row r="548" spans="1:8" s="6" customFormat="1" ht="236.25" x14ac:dyDescent="0.2">
      <c r="A548" s="43">
        <f>+'Key Dates'!$B$6</f>
        <v>43172</v>
      </c>
      <c r="B548" s="43">
        <f>+'Key Dates'!$B$6+1</f>
        <v>43173</v>
      </c>
      <c r="C548" s="22" t="s">
        <v>2238</v>
      </c>
      <c r="D548" s="23" t="s">
        <v>1751</v>
      </c>
      <c r="E548" s="24" t="s">
        <v>156</v>
      </c>
      <c r="F548" s="24" t="s">
        <v>42</v>
      </c>
      <c r="G548" s="21"/>
      <c r="H548" s="21"/>
    </row>
    <row r="549" spans="1:8" s="6" customFormat="1" ht="63" x14ac:dyDescent="0.2">
      <c r="A549" s="43">
        <f>+'Key Dates'!$B$6+1</f>
        <v>43173</v>
      </c>
      <c r="B549" s="43">
        <f>+'Key Dates'!$B$6+1</f>
        <v>43173</v>
      </c>
      <c r="C549" s="25" t="s">
        <v>892</v>
      </c>
      <c r="D549" s="23" t="s">
        <v>4</v>
      </c>
      <c r="E549" s="24" t="s">
        <v>138</v>
      </c>
      <c r="F549" s="24" t="s">
        <v>52</v>
      </c>
      <c r="G549" s="21"/>
      <c r="H549" s="21"/>
    </row>
    <row r="550" spans="1:8" s="6" customFormat="1" ht="63" x14ac:dyDescent="0.2">
      <c r="A550" s="43">
        <f>+'Key Dates'!$B$6+1</f>
        <v>43173</v>
      </c>
      <c r="B550" s="43">
        <f>+'Key Dates'!$B$6+1</f>
        <v>43173</v>
      </c>
      <c r="C550" s="25" t="s">
        <v>893</v>
      </c>
      <c r="D550" s="23" t="s">
        <v>4</v>
      </c>
      <c r="E550" s="24" t="s">
        <v>158</v>
      </c>
      <c r="F550" s="24" t="s">
        <v>52</v>
      </c>
      <c r="G550" s="21"/>
      <c r="H550" s="21"/>
    </row>
    <row r="551" spans="1:8" s="6" customFormat="1" ht="63" x14ac:dyDescent="0.2">
      <c r="A551" s="43">
        <f>+'Key Dates'!$B$6+1</f>
        <v>43173</v>
      </c>
      <c r="B551" s="43">
        <f>+'Key Dates'!$B$6+1</f>
        <v>43173</v>
      </c>
      <c r="C551" s="25" t="s">
        <v>894</v>
      </c>
      <c r="D551" s="23" t="s">
        <v>4</v>
      </c>
      <c r="E551" s="24" t="s">
        <v>156</v>
      </c>
      <c r="F551" s="24" t="s">
        <v>52</v>
      </c>
      <c r="G551" s="21"/>
      <c r="H551" s="21"/>
    </row>
    <row r="552" spans="1:8" s="6" customFormat="1" ht="94.5" x14ac:dyDescent="0.2">
      <c r="A552" s="43">
        <f>+'Key Dates'!$B$6+1</f>
        <v>43173</v>
      </c>
      <c r="B552" s="43">
        <f>+'Key Dates'!$B$6+1</f>
        <v>43173</v>
      </c>
      <c r="C552" s="25" t="s">
        <v>965</v>
      </c>
      <c r="D552" s="23" t="s">
        <v>957</v>
      </c>
      <c r="E552" s="24" t="s">
        <v>138</v>
      </c>
      <c r="F552" s="24" t="s">
        <v>216</v>
      </c>
      <c r="G552" s="21"/>
      <c r="H552" s="21"/>
    </row>
    <row r="553" spans="1:8" s="6" customFormat="1" ht="110.25" x14ac:dyDescent="0.2">
      <c r="A553" s="43">
        <f>+'Key Dates'!$B$6+1</f>
        <v>43173</v>
      </c>
      <c r="B553" s="43">
        <f>+'Key Dates'!$B$6+1</f>
        <v>43173</v>
      </c>
      <c r="C553" s="25" t="s">
        <v>966</v>
      </c>
      <c r="D553" s="23" t="s">
        <v>957</v>
      </c>
      <c r="E553" s="24" t="s">
        <v>158</v>
      </c>
      <c r="F553" s="24" t="s">
        <v>216</v>
      </c>
      <c r="G553" s="21"/>
      <c r="H553" s="21"/>
    </row>
    <row r="554" spans="1:8" s="6" customFormat="1" ht="110.25" x14ac:dyDescent="0.2">
      <c r="A554" s="43">
        <f>+'Key Dates'!$B$6+1</f>
        <v>43173</v>
      </c>
      <c r="B554" s="43">
        <f>+'Key Dates'!$B$6+1</f>
        <v>43173</v>
      </c>
      <c r="C554" s="25" t="s">
        <v>967</v>
      </c>
      <c r="D554" s="23" t="s">
        <v>957</v>
      </c>
      <c r="E554" s="24" t="s">
        <v>156</v>
      </c>
      <c r="F554" s="24" t="s">
        <v>216</v>
      </c>
      <c r="G554" s="21"/>
      <c r="H554" s="21"/>
    </row>
    <row r="555" spans="1:8" s="6" customFormat="1" ht="141.75" x14ac:dyDescent="0.2">
      <c r="A555" s="43">
        <f>+'Key Dates'!$B$6+1</f>
        <v>43173</v>
      </c>
      <c r="B555" s="43">
        <f>+'Key Dates'!$B$6+1</f>
        <v>43173</v>
      </c>
      <c r="C555" s="25" t="s">
        <v>1859</v>
      </c>
      <c r="D555" s="23" t="s">
        <v>111</v>
      </c>
      <c r="E555" s="24" t="s">
        <v>138</v>
      </c>
      <c r="F555" s="24" t="s">
        <v>217</v>
      </c>
      <c r="G555" s="21"/>
      <c r="H555" s="21"/>
    </row>
    <row r="556" spans="1:8" s="6" customFormat="1" ht="141.75" x14ac:dyDescent="0.2">
      <c r="A556" s="43">
        <f>+'Key Dates'!$B$6+1</f>
        <v>43173</v>
      </c>
      <c r="B556" s="43">
        <f>+'Key Dates'!$B$6+1</f>
        <v>43173</v>
      </c>
      <c r="C556" s="25" t="s">
        <v>1860</v>
      </c>
      <c r="D556" s="23" t="s">
        <v>111</v>
      </c>
      <c r="E556" s="24" t="s">
        <v>158</v>
      </c>
      <c r="F556" s="24" t="s">
        <v>217</v>
      </c>
      <c r="G556" s="21"/>
      <c r="H556" s="21"/>
    </row>
    <row r="557" spans="1:8" s="6" customFormat="1" ht="141.75" x14ac:dyDescent="0.2">
      <c r="A557" s="43">
        <f>+'Key Dates'!$B$6+1</f>
        <v>43173</v>
      </c>
      <c r="B557" s="43">
        <f>+'Key Dates'!$B$6+1</f>
        <v>43173</v>
      </c>
      <c r="C557" s="25" t="s">
        <v>1861</v>
      </c>
      <c r="D557" s="23" t="s">
        <v>111</v>
      </c>
      <c r="E557" s="24" t="s">
        <v>156</v>
      </c>
      <c r="F557" s="24" t="s">
        <v>217</v>
      </c>
      <c r="G557" s="21"/>
      <c r="H557" s="21"/>
    </row>
    <row r="558" spans="1:8" s="6" customFormat="1" ht="94.5" x14ac:dyDescent="0.2">
      <c r="A558" s="43">
        <f>+'Key Dates'!$B$6+1</f>
        <v>43173</v>
      </c>
      <c r="B558" s="43">
        <f>+'Key Dates'!$B$6+42</f>
        <v>43214</v>
      </c>
      <c r="C558" s="22" t="s">
        <v>2239</v>
      </c>
      <c r="D558" s="23">
        <v>201.17099999999999</v>
      </c>
      <c r="E558" s="24" t="s">
        <v>138</v>
      </c>
      <c r="F558" s="24" t="s">
        <v>216</v>
      </c>
      <c r="G558" s="21"/>
      <c r="H558" s="21"/>
    </row>
    <row r="559" spans="1:8" s="6" customFormat="1" ht="94.5" x14ac:dyDescent="0.2">
      <c r="A559" s="43">
        <f>+'Key Dates'!$B$6+1</f>
        <v>43173</v>
      </c>
      <c r="B559" s="43">
        <f>+'Key Dates'!$B$6+42</f>
        <v>43214</v>
      </c>
      <c r="C559" s="22" t="s">
        <v>2240</v>
      </c>
      <c r="D559" s="23">
        <v>201.17099999999999</v>
      </c>
      <c r="E559" s="24" t="s">
        <v>158</v>
      </c>
      <c r="F559" s="24" t="s">
        <v>216</v>
      </c>
      <c r="G559" s="21"/>
      <c r="H559" s="21"/>
    </row>
    <row r="560" spans="1:8" s="6" customFormat="1" ht="94.5" x14ac:dyDescent="0.2">
      <c r="A560" s="43">
        <f>+'Key Dates'!$B$6+1</f>
        <v>43173</v>
      </c>
      <c r="B560" s="43">
        <f>+'Key Dates'!$B$6+42</f>
        <v>43214</v>
      </c>
      <c r="C560" s="22" t="s">
        <v>2241</v>
      </c>
      <c r="D560" s="23">
        <v>201.17099999999999</v>
      </c>
      <c r="E560" s="24" t="s">
        <v>156</v>
      </c>
      <c r="F560" s="24" t="s">
        <v>216</v>
      </c>
      <c r="G560" s="21"/>
      <c r="H560" s="21"/>
    </row>
    <row r="561" spans="1:8" s="6" customFormat="1" ht="110.25" x14ac:dyDescent="0.2">
      <c r="A561" s="43">
        <f>+'Key Dates'!$B$6+1</f>
        <v>43173</v>
      </c>
      <c r="B561" s="43">
        <f>+'Key Dates'!$B$6+42</f>
        <v>43214</v>
      </c>
      <c r="C561" s="22" t="s">
        <v>910</v>
      </c>
      <c r="D561" s="23" t="s">
        <v>99</v>
      </c>
      <c r="E561" s="24" t="s">
        <v>138</v>
      </c>
      <c r="F561" s="24" t="s">
        <v>216</v>
      </c>
      <c r="G561" s="21"/>
      <c r="H561" s="21"/>
    </row>
    <row r="562" spans="1:8" s="6" customFormat="1" ht="110.25" x14ac:dyDescent="0.2">
      <c r="A562" s="43">
        <f>+'Key Dates'!$B$6+1</f>
        <v>43173</v>
      </c>
      <c r="B562" s="43">
        <f>+'Key Dates'!$B$6+42</f>
        <v>43214</v>
      </c>
      <c r="C562" s="22" t="s">
        <v>911</v>
      </c>
      <c r="D562" s="23" t="s">
        <v>99</v>
      </c>
      <c r="E562" s="24" t="s">
        <v>158</v>
      </c>
      <c r="F562" s="24" t="s">
        <v>216</v>
      </c>
      <c r="G562" s="21"/>
      <c r="H562" s="21"/>
    </row>
    <row r="563" spans="1:8" s="6" customFormat="1" ht="126" x14ac:dyDescent="0.2">
      <c r="A563" s="43">
        <f>+'Key Dates'!$B$6+1</f>
        <v>43173</v>
      </c>
      <c r="B563" s="43">
        <f>+'Key Dates'!$B$6+42</f>
        <v>43214</v>
      </c>
      <c r="C563" s="22" t="s">
        <v>912</v>
      </c>
      <c r="D563" s="23" t="s">
        <v>99</v>
      </c>
      <c r="E563" s="24" t="s">
        <v>156</v>
      </c>
      <c r="F563" s="24" t="s">
        <v>216</v>
      </c>
      <c r="G563" s="21"/>
      <c r="H563" s="21"/>
    </row>
    <row r="564" spans="1:8" s="6" customFormat="1" ht="63" x14ac:dyDescent="0.2">
      <c r="A564" s="43">
        <f>+'Key Dates'!$B$6+2</f>
        <v>43174</v>
      </c>
      <c r="B564" s="43">
        <f>+'Key Dates'!$B$6+2</f>
        <v>43174</v>
      </c>
      <c r="C564" s="25" t="s">
        <v>974</v>
      </c>
      <c r="D564" s="23" t="s">
        <v>973</v>
      </c>
      <c r="E564" s="24" t="s">
        <v>138</v>
      </c>
      <c r="F564" s="24" t="s">
        <v>42</v>
      </c>
      <c r="G564" s="21"/>
      <c r="H564" s="21"/>
    </row>
    <row r="565" spans="1:8" s="6" customFormat="1" ht="63" x14ac:dyDescent="0.2">
      <c r="A565" s="43">
        <f>+'Key Dates'!$B$6+2</f>
        <v>43174</v>
      </c>
      <c r="B565" s="43">
        <f>+'Key Dates'!$B$6+2</f>
        <v>43174</v>
      </c>
      <c r="C565" s="25" t="s">
        <v>975</v>
      </c>
      <c r="D565" s="23" t="s">
        <v>973</v>
      </c>
      <c r="E565" s="24" t="s">
        <v>158</v>
      </c>
      <c r="F565" s="24" t="s">
        <v>42</v>
      </c>
      <c r="G565" s="21"/>
      <c r="H565" s="21"/>
    </row>
    <row r="566" spans="1:8" s="6" customFormat="1" ht="78.75" x14ac:dyDescent="0.2">
      <c r="A566" s="43">
        <f>+'Key Dates'!$B$6+2</f>
        <v>43174</v>
      </c>
      <c r="B566" s="43">
        <f>+'Key Dates'!$B$6+2</f>
        <v>43174</v>
      </c>
      <c r="C566" s="25" t="s">
        <v>972</v>
      </c>
      <c r="D566" s="23" t="s">
        <v>973</v>
      </c>
      <c r="E566" s="24" t="s">
        <v>156</v>
      </c>
      <c r="F566" s="24" t="s">
        <v>42</v>
      </c>
      <c r="G566" s="21"/>
      <c r="H566" s="21"/>
    </row>
    <row r="567" spans="1:8" s="6" customFormat="1" ht="126" x14ac:dyDescent="0.2">
      <c r="A567" s="43">
        <f>+'Key Dates'!$B$6+2</f>
        <v>43174</v>
      </c>
      <c r="B567" s="43">
        <f>+'Key Dates'!$B$6+2</f>
        <v>43174</v>
      </c>
      <c r="C567" s="25" t="s">
        <v>936</v>
      </c>
      <c r="D567" s="23" t="s">
        <v>4</v>
      </c>
      <c r="E567" s="24" t="s">
        <v>138</v>
      </c>
      <c r="F567" s="24" t="s">
        <v>42</v>
      </c>
      <c r="G567" s="21"/>
      <c r="H567" s="21"/>
    </row>
    <row r="568" spans="1:8" s="6" customFormat="1" ht="126" x14ac:dyDescent="0.2">
      <c r="A568" s="43">
        <f>+'Key Dates'!$B$6+2</f>
        <v>43174</v>
      </c>
      <c r="B568" s="43">
        <f>+'Key Dates'!$B$6+2</f>
        <v>43174</v>
      </c>
      <c r="C568" s="25" t="s">
        <v>937</v>
      </c>
      <c r="D568" s="23" t="s">
        <v>4</v>
      </c>
      <c r="E568" s="24" t="s">
        <v>158</v>
      </c>
      <c r="F568" s="24" t="s">
        <v>42</v>
      </c>
      <c r="G568" s="21"/>
      <c r="H568" s="21"/>
    </row>
    <row r="569" spans="1:8" s="6" customFormat="1" ht="126" x14ac:dyDescent="0.2">
      <c r="A569" s="43">
        <f>+'Key Dates'!$B$6+2</f>
        <v>43174</v>
      </c>
      <c r="B569" s="43">
        <f>+'Key Dates'!$B$6+2</f>
        <v>43174</v>
      </c>
      <c r="C569" s="25" t="s">
        <v>938</v>
      </c>
      <c r="D569" s="23" t="s">
        <v>4</v>
      </c>
      <c r="E569" s="24" t="s">
        <v>156</v>
      </c>
      <c r="F569" s="24" t="s">
        <v>42</v>
      </c>
      <c r="G569" s="21"/>
      <c r="H569" s="21"/>
    </row>
    <row r="570" spans="1:8" s="6" customFormat="1" ht="204.75" x14ac:dyDescent="0.2">
      <c r="A570" s="43">
        <f>+'Key Dates'!$B$35+30</f>
        <v>43174</v>
      </c>
      <c r="B570" s="43">
        <f>+'Key Dates'!$B$35+30</f>
        <v>43174</v>
      </c>
      <c r="C570" s="25" t="s">
        <v>1063</v>
      </c>
      <c r="D570" s="23" t="s">
        <v>1059</v>
      </c>
      <c r="E570" s="24" t="s">
        <v>226</v>
      </c>
      <c r="F570" s="24" t="s">
        <v>46</v>
      </c>
      <c r="G570" s="21"/>
      <c r="H570" s="21"/>
    </row>
    <row r="571" spans="1:8" s="6" customFormat="1" ht="78.75" x14ac:dyDescent="0.2">
      <c r="A571" s="43">
        <f>+'Key Dates'!$B$37-25</f>
        <v>43175</v>
      </c>
      <c r="B571" s="43">
        <f>+'Key Dates'!$B$37-25</f>
        <v>43175</v>
      </c>
      <c r="C571" s="25" t="s">
        <v>396</v>
      </c>
      <c r="D571" s="23" t="s">
        <v>51</v>
      </c>
      <c r="E571" s="24" t="s">
        <v>211</v>
      </c>
      <c r="F571" s="24" t="s">
        <v>52</v>
      </c>
      <c r="G571" s="21"/>
      <c r="H571" s="21"/>
    </row>
    <row r="572" spans="1:8" s="6" customFormat="1" ht="78.75" x14ac:dyDescent="0.2">
      <c r="A572" s="43">
        <f>+'Key Dates'!$B$37-25</f>
        <v>43175</v>
      </c>
      <c r="B572" s="43">
        <f>+'Key Dates'!$B$37-25</f>
        <v>43175</v>
      </c>
      <c r="C572" s="25" t="s">
        <v>397</v>
      </c>
      <c r="D572" s="23" t="s">
        <v>8</v>
      </c>
      <c r="E572" s="24" t="s">
        <v>211</v>
      </c>
      <c r="F572" s="24" t="s">
        <v>57</v>
      </c>
      <c r="G572" s="21"/>
      <c r="H572" s="21"/>
    </row>
    <row r="573" spans="1:8" s="6" customFormat="1" ht="126" x14ac:dyDescent="0.2">
      <c r="A573" s="43">
        <f>+'Key Dates'!$B$37-21</f>
        <v>43179</v>
      </c>
      <c r="B573" s="43">
        <f>+'Key Dates'!$B$37-21</f>
        <v>43179</v>
      </c>
      <c r="C573" s="25" t="s">
        <v>1659</v>
      </c>
      <c r="D573" s="23" t="s">
        <v>53</v>
      </c>
      <c r="E573" s="24" t="s">
        <v>211</v>
      </c>
      <c r="F573" s="24" t="s">
        <v>216</v>
      </c>
      <c r="G573" s="21"/>
      <c r="H573" s="21"/>
    </row>
    <row r="574" spans="1:8" s="6" customFormat="1" ht="126" x14ac:dyDescent="0.2">
      <c r="A574" s="43">
        <f>+'Key Dates'!$B$6+7</f>
        <v>43179</v>
      </c>
      <c r="B574" s="43">
        <f>+'Key Dates'!$B$6+7</f>
        <v>43179</v>
      </c>
      <c r="C574" s="25" t="s">
        <v>1959</v>
      </c>
      <c r="D574" s="23" t="s">
        <v>54</v>
      </c>
      <c r="E574" s="24" t="s">
        <v>138</v>
      </c>
      <c r="F574" s="24" t="s">
        <v>46</v>
      </c>
      <c r="G574" s="21"/>
      <c r="H574" s="21"/>
    </row>
    <row r="575" spans="1:8" s="6" customFormat="1" ht="126" x14ac:dyDescent="0.2">
      <c r="A575" s="43">
        <f>+'Key Dates'!$B$6+7</f>
        <v>43179</v>
      </c>
      <c r="B575" s="43">
        <f>+'Key Dates'!$B$6+7</f>
        <v>43179</v>
      </c>
      <c r="C575" s="25" t="s">
        <v>1960</v>
      </c>
      <c r="D575" s="23" t="s">
        <v>54</v>
      </c>
      <c r="E575" s="24" t="s">
        <v>158</v>
      </c>
      <c r="F575" s="24" t="s">
        <v>46</v>
      </c>
      <c r="G575" s="21"/>
      <c r="H575" s="21"/>
    </row>
    <row r="576" spans="1:8" s="6" customFormat="1" ht="126" x14ac:dyDescent="0.2">
      <c r="A576" s="43">
        <f>+'Key Dates'!$B$6+7</f>
        <v>43179</v>
      </c>
      <c r="B576" s="43">
        <f>+'Key Dates'!$B$6+7</f>
        <v>43179</v>
      </c>
      <c r="C576" s="25" t="s">
        <v>1961</v>
      </c>
      <c r="D576" s="23" t="s">
        <v>54</v>
      </c>
      <c r="E576" s="24" t="s">
        <v>156</v>
      </c>
      <c r="F576" s="24" t="s">
        <v>46</v>
      </c>
      <c r="G576" s="21"/>
      <c r="H576" s="21"/>
    </row>
    <row r="577" spans="1:8" s="6" customFormat="1" ht="47.25" x14ac:dyDescent="0.2">
      <c r="A577" s="43">
        <f>+'Key Dates'!$B$6+7</f>
        <v>43179</v>
      </c>
      <c r="B577" s="43">
        <f>+'Key Dates'!$B$6+7</f>
        <v>43179</v>
      </c>
      <c r="C577" s="25" t="s">
        <v>968</v>
      </c>
      <c r="D577" s="23" t="s">
        <v>5</v>
      </c>
      <c r="E577" s="24" t="s">
        <v>138</v>
      </c>
      <c r="F577" s="24" t="s">
        <v>13</v>
      </c>
      <c r="G577" s="21"/>
      <c r="H577" s="21"/>
    </row>
    <row r="578" spans="1:8" s="6" customFormat="1" ht="47.25" x14ac:dyDescent="0.2">
      <c r="A578" s="43">
        <f>+'Key Dates'!$B$6+7</f>
        <v>43179</v>
      </c>
      <c r="B578" s="43">
        <f>+'Key Dates'!$B$6+7</f>
        <v>43179</v>
      </c>
      <c r="C578" s="25" t="s">
        <v>969</v>
      </c>
      <c r="D578" s="23" t="s">
        <v>5</v>
      </c>
      <c r="E578" s="24" t="s">
        <v>158</v>
      </c>
      <c r="F578" s="24" t="s">
        <v>13</v>
      </c>
      <c r="G578" s="21"/>
      <c r="H578" s="21"/>
    </row>
    <row r="579" spans="1:8" s="6" customFormat="1" ht="63" x14ac:dyDescent="0.2">
      <c r="A579" s="43">
        <f>+'Key Dates'!$B$6+7</f>
        <v>43179</v>
      </c>
      <c r="B579" s="43">
        <f>+'Key Dates'!$B$6+7</f>
        <v>43179</v>
      </c>
      <c r="C579" s="25" t="s">
        <v>970</v>
      </c>
      <c r="D579" s="23" t="s">
        <v>5</v>
      </c>
      <c r="E579" s="24" t="s">
        <v>156</v>
      </c>
      <c r="F579" s="24" t="s">
        <v>13</v>
      </c>
      <c r="G579" s="21"/>
      <c r="H579" s="21"/>
    </row>
    <row r="580" spans="1:8" s="6" customFormat="1" ht="126" x14ac:dyDescent="0.2">
      <c r="A580" s="43">
        <f>+'Key Dates'!$B$6+7</f>
        <v>43179</v>
      </c>
      <c r="B580" s="43">
        <f>+'Key Dates'!$B$6+9</f>
        <v>43181</v>
      </c>
      <c r="C580" s="25" t="s">
        <v>987</v>
      </c>
      <c r="D580" s="23" t="s">
        <v>102</v>
      </c>
      <c r="E580" s="24" t="s">
        <v>138</v>
      </c>
      <c r="F580" s="24" t="s">
        <v>42</v>
      </c>
      <c r="G580" s="21"/>
      <c r="H580" s="21"/>
    </row>
    <row r="581" spans="1:8" s="6" customFormat="1" ht="126" x14ac:dyDescent="0.2">
      <c r="A581" s="43">
        <f>+'Key Dates'!$B$6+7</f>
        <v>43179</v>
      </c>
      <c r="B581" s="43">
        <f>+'Key Dates'!$B$6+9</f>
        <v>43181</v>
      </c>
      <c r="C581" s="25" t="s">
        <v>986</v>
      </c>
      <c r="D581" s="23" t="s">
        <v>102</v>
      </c>
      <c r="E581" s="24" t="s">
        <v>158</v>
      </c>
      <c r="F581" s="24" t="s">
        <v>42</v>
      </c>
      <c r="G581" s="21"/>
      <c r="H581" s="21"/>
    </row>
    <row r="582" spans="1:8" s="6" customFormat="1" ht="141.75" x14ac:dyDescent="0.2">
      <c r="A582" s="43">
        <f>+'Key Dates'!$B$6+7</f>
        <v>43179</v>
      </c>
      <c r="B582" s="43">
        <f>+'Key Dates'!$B$6+9</f>
        <v>43181</v>
      </c>
      <c r="C582" s="25" t="s">
        <v>985</v>
      </c>
      <c r="D582" s="23" t="s">
        <v>102</v>
      </c>
      <c r="E582" s="24" t="s">
        <v>156</v>
      </c>
      <c r="F582" s="24" t="s">
        <v>42</v>
      </c>
      <c r="G582" s="21"/>
      <c r="H582" s="21"/>
    </row>
    <row r="583" spans="1:8" s="6" customFormat="1" ht="126" x14ac:dyDescent="0.2">
      <c r="A583" s="43">
        <f>+'Key Dates'!$B$37-20</f>
        <v>43180</v>
      </c>
      <c r="B583" s="43">
        <f>+'Key Dates'!$B$37-20</f>
        <v>43180</v>
      </c>
      <c r="C583" s="25" t="s">
        <v>1962</v>
      </c>
      <c r="D583" s="23" t="s">
        <v>94</v>
      </c>
      <c r="E583" s="24" t="s">
        <v>211</v>
      </c>
      <c r="F583" s="24" t="s">
        <v>216</v>
      </c>
      <c r="G583" s="21"/>
      <c r="H583" s="21"/>
    </row>
    <row r="584" spans="1:8" s="6" customFormat="1" ht="110.25" x14ac:dyDescent="0.2">
      <c r="A584" s="43">
        <f>+'Key Dates'!$B$37-20</f>
        <v>43180</v>
      </c>
      <c r="B584" s="43">
        <f>+'Key Dates'!$B$37-20</f>
        <v>43180</v>
      </c>
      <c r="C584" s="25" t="s">
        <v>1963</v>
      </c>
      <c r="D584" s="23" t="s">
        <v>93</v>
      </c>
      <c r="E584" s="24" t="s">
        <v>211</v>
      </c>
      <c r="F584" s="24" t="s">
        <v>52</v>
      </c>
      <c r="G584" s="21"/>
      <c r="H584" s="21"/>
    </row>
    <row r="585" spans="1:8" s="6" customFormat="1" ht="173.25" x14ac:dyDescent="0.2">
      <c r="A585" s="43">
        <f>+'Key Dates'!$B$6+8</f>
        <v>43180</v>
      </c>
      <c r="B585" s="43">
        <f>+'Key Dates'!$B$6+10</f>
        <v>43182</v>
      </c>
      <c r="C585" s="25" t="s">
        <v>1002</v>
      </c>
      <c r="D585" s="23" t="s">
        <v>103</v>
      </c>
      <c r="E585" s="24" t="s">
        <v>138</v>
      </c>
      <c r="F585" s="24" t="s">
        <v>42</v>
      </c>
      <c r="G585" s="21"/>
      <c r="H585" s="21"/>
    </row>
    <row r="586" spans="1:8" s="6" customFormat="1" ht="173.25" x14ac:dyDescent="0.2">
      <c r="A586" s="43">
        <f>+'Key Dates'!$B$6+8</f>
        <v>43180</v>
      </c>
      <c r="B586" s="43">
        <f>+'Key Dates'!$B$6+10</f>
        <v>43182</v>
      </c>
      <c r="C586" s="25" t="s">
        <v>1001</v>
      </c>
      <c r="D586" s="23" t="s">
        <v>103</v>
      </c>
      <c r="E586" s="24" t="s">
        <v>158</v>
      </c>
      <c r="F586" s="24" t="s">
        <v>42</v>
      </c>
      <c r="G586" s="21"/>
      <c r="H586" s="21"/>
    </row>
    <row r="587" spans="1:8" s="6" customFormat="1" ht="173.25" x14ac:dyDescent="0.2">
      <c r="A587" s="43">
        <f>+'Key Dates'!$B$6+8</f>
        <v>43180</v>
      </c>
      <c r="B587" s="43">
        <f>+'Key Dates'!$B$6+10</f>
        <v>43182</v>
      </c>
      <c r="C587" s="25" t="s">
        <v>1000</v>
      </c>
      <c r="D587" s="23" t="s">
        <v>103</v>
      </c>
      <c r="E587" s="24" t="s">
        <v>156</v>
      </c>
      <c r="F587" s="24" t="s">
        <v>42</v>
      </c>
      <c r="G587" s="21"/>
      <c r="H587" s="21"/>
    </row>
    <row r="588" spans="1:8" s="6" customFormat="1" ht="47.25" x14ac:dyDescent="0.2">
      <c r="A588" s="43">
        <f>+'Key Dates'!$B$6+8</f>
        <v>43180</v>
      </c>
      <c r="B588" s="43">
        <f>+'Key Dates'!$B$6+20</f>
        <v>43192</v>
      </c>
      <c r="C588" s="25" t="s">
        <v>1003</v>
      </c>
      <c r="D588" s="23" t="s">
        <v>104</v>
      </c>
      <c r="E588" s="24" t="s">
        <v>138</v>
      </c>
      <c r="F588" s="24" t="s">
        <v>42</v>
      </c>
      <c r="G588" s="21"/>
      <c r="H588" s="21"/>
    </row>
    <row r="589" spans="1:8" s="6" customFormat="1" ht="47.25" x14ac:dyDescent="0.2">
      <c r="A589" s="43">
        <f>+'Key Dates'!$B$6+8</f>
        <v>43180</v>
      </c>
      <c r="B589" s="43">
        <f>+'Key Dates'!$B$6+20</f>
        <v>43192</v>
      </c>
      <c r="C589" s="25" t="s">
        <v>1004</v>
      </c>
      <c r="D589" s="23" t="s">
        <v>104</v>
      </c>
      <c r="E589" s="24" t="s">
        <v>158</v>
      </c>
      <c r="F589" s="24" t="s">
        <v>42</v>
      </c>
      <c r="G589" s="21"/>
      <c r="H589" s="21"/>
    </row>
    <row r="590" spans="1:8" s="6" customFormat="1" ht="63" x14ac:dyDescent="0.2">
      <c r="A590" s="43">
        <f>+'Key Dates'!$B$6+8</f>
        <v>43180</v>
      </c>
      <c r="B590" s="43">
        <f>+'Key Dates'!$B$6+20</f>
        <v>43192</v>
      </c>
      <c r="C590" s="25" t="s">
        <v>1005</v>
      </c>
      <c r="D590" s="23" t="s">
        <v>104</v>
      </c>
      <c r="E590" s="24" t="s">
        <v>156</v>
      </c>
      <c r="F590" s="24" t="s">
        <v>42</v>
      </c>
      <c r="G590" s="21"/>
      <c r="H590" s="21"/>
    </row>
    <row r="591" spans="1:8" s="6" customFormat="1" ht="126" x14ac:dyDescent="0.2">
      <c r="A591" s="43">
        <f>+'Key Dates'!$B$6+8</f>
        <v>43180</v>
      </c>
      <c r="B591" s="43">
        <f>+'Key Dates'!$B$6+20</f>
        <v>43192</v>
      </c>
      <c r="C591" s="25" t="s">
        <v>1006</v>
      </c>
      <c r="D591" s="23" t="s">
        <v>111</v>
      </c>
      <c r="E591" s="24" t="s">
        <v>138</v>
      </c>
      <c r="F591" s="24" t="s">
        <v>217</v>
      </c>
      <c r="G591" s="21"/>
      <c r="H591" s="21"/>
    </row>
    <row r="592" spans="1:8" s="6" customFormat="1" ht="126" x14ac:dyDescent="0.2">
      <c r="A592" s="43">
        <f>+'Key Dates'!$B$6+8</f>
        <v>43180</v>
      </c>
      <c r="B592" s="43">
        <f>+'Key Dates'!$B$6+20</f>
        <v>43192</v>
      </c>
      <c r="C592" s="25" t="s">
        <v>1007</v>
      </c>
      <c r="D592" s="23" t="s">
        <v>111</v>
      </c>
      <c r="E592" s="24" t="s">
        <v>158</v>
      </c>
      <c r="F592" s="24" t="s">
        <v>217</v>
      </c>
      <c r="G592" s="21"/>
      <c r="H592" s="21"/>
    </row>
    <row r="593" spans="1:8" s="6" customFormat="1" ht="126" x14ac:dyDescent="0.2">
      <c r="A593" s="43">
        <f>+'Key Dates'!$B$6+8</f>
        <v>43180</v>
      </c>
      <c r="B593" s="43">
        <f>+'Key Dates'!$B$6+20</f>
        <v>43192</v>
      </c>
      <c r="C593" s="25" t="s">
        <v>1008</v>
      </c>
      <c r="D593" s="23" t="s">
        <v>111</v>
      </c>
      <c r="E593" s="24" t="s">
        <v>156</v>
      </c>
      <c r="F593" s="24" t="s">
        <v>217</v>
      </c>
      <c r="G593" s="21"/>
      <c r="H593" s="21"/>
    </row>
    <row r="594" spans="1:8" s="6" customFormat="1" ht="204.75" x14ac:dyDescent="0.2">
      <c r="A594" s="43">
        <f>+'Key Dates'!$B$37-20</f>
        <v>43180</v>
      </c>
      <c r="B594" s="43">
        <f>+'Key Dates'!$B$37-4</f>
        <v>43196</v>
      </c>
      <c r="C594" s="25" t="s">
        <v>1941</v>
      </c>
      <c r="D594" s="23" t="s">
        <v>1661</v>
      </c>
      <c r="E594" s="24" t="s">
        <v>211</v>
      </c>
      <c r="F594" s="24" t="s">
        <v>216</v>
      </c>
      <c r="G594" s="21"/>
      <c r="H594" s="21"/>
    </row>
    <row r="595" spans="1:8" s="6" customFormat="1" ht="173.25" x14ac:dyDescent="0.2">
      <c r="A595" s="43">
        <f>+'Key Dates'!$B$37-20</f>
        <v>43180</v>
      </c>
      <c r="B595" s="43">
        <f>+'Key Dates'!$B$37-1</f>
        <v>43199</v>
      </c>
      <c r="C595" s="22" t="s">
        <v>2437</v>
      </c>
      <c r="D595" s="23" t="s">
        <v>20</v>
      </c>
      <c r="E595" s="24" t="s">
        <v>211</v>
      </c>
      <c r="F595" s="24" t="s">
        <v>2145</v>
      </c>
      <c r="G595" s="21"/>
      <c r="H595" s="21"/>
    </row>
    <row r="596" spans="1:8" s="6" customFormat="1" ht="126" x14ac:dyDescent="0.2">
      <c r="A596" s="43">
        <f>+'Key Dates'!$B$37-20</f>
        <v>43180</v>
      </c>
      <c r="B596" s="43">
        <f>+'Key Dates'!$B$37-1</f>
        <v>43199</v>
      </c>
      <c r="C596" s="25" t="s">
        <v>455</v>
      </c>
      <c r="D596" s="23" t="s">
        <v>95</v>
      </c>
      <c r="E596" s="24" t="s">
        <v>211</v>
      </c>
      <c r="F596" s="24" t="s">
        <v>216</v>
      </c>
      <c r="G596" s="21"/>
      <c r="H596" s="21"/>
    </row>
    <row r="597" spans="1:8" s="6" customFormat="1" ht="141.75" x14ac:dyDescent="0.2">
      <c r="A597" s="43">
        <f>+'Key Dates'!$B$38-47</f>
        <v>43181</v>
      </c>
      <c r="B597" s="43">
        <f>+'Key Dates'!$B$38-47</f>
        <v>43181</v>
      </c>
      <c r="C597" s="22" t="s">
        <v>2242</v>
      </c>
      <c r="D597" s="23" t="s">
        <v>130</v>
      </c>
      <c r="E597" s="24" t="s">
        <v>284</v>
      </c>
      <c r="F597" s="24" t="s">
        <v>2147</v>
      </c>
      <c r="G597" s="21"/>
      <c r="H597" s="21"/>
    </row>
    <row r="598" spans="1:8" s="6" customFormat="1" ht="94.5" x14ac:dyDescent="0.2">
      <c r="A598" s="43">
        <f>+'Key Dates'!$B$6+10</f>
        <v>43182</v>
      </c>
      <c r="B598" s="43">
        <f>+'Key Dates'!$B$6+10</f>
        <v>43182</v>
      </c>
      <c r="C598" s="25" t="s">
        <v>1034</v>
      </c>
      <c r="D598" s="23" t="s">
        <v>1033</v>
      </c>
      <c r="E598" s="24" t="s">
        <v>138</v>
      </c>
      <c r="F598" s="24" t="s">
        <v>216</v>
      </c>
      <c r="G598" s="21"/>
      <c r="H598" s="21"/>
    </row>
    <row r="599" spans="1:8" s="6" customFormat="1" ht="94.5" x14ac:dyDescent="0.2">
      <c r="A599" s="43">
        <f>+'Key Dates'!$B$6+10</f>
        <v>43182</v>
      </c>
      <c r="B599" s="43">
        <f>+'Key Dates'!$B$6+10</f>
        <v>43182</v>
      </c>
      <c r="C599" s="25" t="s">
        <v>1035</v>
      </c>
      <c r="D599" s="23" t="s">
        <v>1033</v>
      </c>
      <c r="E599" s="24" t="s">
        <v>158</v>
      </c>
      <c r="F599" s="24" t="s">
        <v>216</v>
      </c>
      <c r="G599" s="21"/>
      <c r="H599" s="21"/>
    </row>
    <row r="600" spans="1:8" s="6" customFormat="1" ht="110.25" x14ac:dyDescent="0.2">
      <c r="A600" s="43">
        <f>+'Key Dates'!$B$6+10</f>
        <v>43182</v>
      </c>
      <c r="B600" s="43">
        <f>+'Key Dates'!$B$6+10</f>
        <v>43182</v>
      </c>
      <c r="C600" s="25" t="s">
        <v>1036</v>
      </c>
      <c r="D600" s="23" t="s">
        <v>1033</v>
      </c>
      <c r="E600" s="24" t="s">
        <v>156</v>
      </c>
      <c r="F600" s="24" t="s">
        <v>216</v>
      </c>
      <c r="G600" s="21"/>
      <c r="H600" s="21"/>
    </row>
    <row r="601" spans="1:8" s="6" customFormat="1" ht="78.75" x14ac:dyDescent="0.2">
      <c r="A601" s="43">
        <f>+'Key Dates'!$B$42-60</f>
        <v>43182</v>
      </c>
      <c r="B601" s="43">
        <f>+'Key Dates'!$B$42-60</f>
        <v>43182</v>
      </c>
      <c r="C601" s="25" t="s">
        <v>1047</v>
      </c>
      <c r="D601" s="23" t="s">
        <v>134</v>
      </c>
      <c r="E601" s="24" t="s">
        <v>138</v>
      </c>
      <c r="F601" s="24" t="s">
        <v>46</v>
      </c>
      <c r="G601" s="21"/>
      <c r="H601" s="21"/>
    </row>
    <row r="602" spans="1:8" s="6" customFormat="1" ht="78.75" x14ac:dyDescent="0.2">
      <c r="A602" s="43">
        <f>+'Key Dates'!$B$42-60</f>
        <v>43182</v>
      </c>
      <c r="B602" s="43">
        <f>+'Key Dates'!$B$42-60</f>
        <v>43182</v>
      </c>
      <c r="C602" s="25" t="s">
        <v>1048</v>
      </c>
      <c r="D602" s="23" t="s">
        <v>134</v>
      </c>
      <c r="E602" s="24" t="s">
        <v>141</v>
      </c>
      <c r="F602" s="24" t="s">
        <v>46</v>
      </c>
      <c r="G602" s="21"/>
      <c r="H602" s="21"/>
    </row>
    <row r="603" spans="1:8" s="6" customFormat="1" ht="78.75" x14ac:dyDescent="0.2">
      <c r="A603" s="43">
        <f>+'Key Dates'!$B$42-60</f>
        <v>43182</v>
      </c>
      <c r="B603" s="43">
        <f>+'Key Dates'!$B$42-60</f>
        <v>43182</v>
      </c>
      <c r="C603" s="25" t="s">
        <v>1049</v>
      </c>
      <c r="D603" s="23" t="s">
        <v>134</v>
      </c>
      <c r="E603" s="24" t="s">
        <v>142</v>
      </c>
      <c r="F603" s="24" t="s">
        <v>46</v>
      </c>
      <c r="G603" s="21"/>
      <c r="H603" s="21"/>
    </row>
    <row r="604" spans="1:8" s="6" customFormat="1" ht="78.75" x14ac:dyDescent="0.2">
      <c r="A604" s="43">
        <f>+'Key Dates'!$B$42-60</f>
        <v>43182</v>
      </c>
      <c r="B604" s="43">
        <f>+'Key Dates'!$B$42-60</f>
        <v>43182</v>
      </c>
      <c r="C604" s="25" t="s">
        <v>1050</v>
      </c>
      <c r="D604" s="23" t="s">
        <v>134</v>
      </c>
      <c r="E604" s="24" t="s">
        <v>158</v>
      </c>
      <c r="F604" s="24" t="s">
        <v>46</v>
      </c>
      <c r="G604" s="21"/>
      <c r="H604" s="21"/>
    </row>
    <row r="605" spans="1:8" s="6" customFormat="1" ht="78.75" x14ac:dyDescent="0.2">
      <c r="A605" s="43">
        <f>+'Key Dates'!$B$42-60</f>
        <v>43182</v>
      </c>
      <c r="B605" s="43">
        <f>+'Key Dates'!$B$42-60</f>
        <v>43182</v>
      </c>
      <c r="C605" s="25" t="s">
        <v>1051</v>
      </c>
      <c r="D605" s="23" t="s">
        <v>134</v>
      </c>
      <c r="E605" s="24" t="s">
        <v>143</v>
      </c>
      <c r="F605" s="24" t="s">
        <v>46</v>
      </c>
      <c r="G605" s="21"/>
      <c r="H605" s="21"/>
    </row>
    <row r="606" spans="1:8" s="6" customFormat="1" ht="126" x14ac:dyDescent="0.2">
      <c r="A606" s="43">
        <f>+'Key Dates'!$B$38-46</f>
        <v>43182</v>
      </c>
      <c r="B606" s="43">
        <f>+'Key Dates'!$B$38-46</f>
        <v>43182</v>
      </c>
      <c r="C606" s="22" t="s">
        <v>2462</v>
      </c>
      <c r="D606" s="23" t="s">
        <v>67</v>
      </c>
      <c r="E606" s="24" t="s">
        <v>284</v>
      </c>
      <c r="F606" s="24" t="s">
        <v>2145</v>
      </c>
      <c r="G606" s="21"/>
      <c r="H606" s="21"/>
    </row>
    <row r="607" spans="1:8" s="6" customFormat="1" ht="173.25" x14ac:dyDescent="0.2">
      <c r="A607" s="43">
        <f>+'Key Dates'!$B$38-46</f>
        <v>43182</v>
      </c>
      <c r="B607" s="43">
        <f>+'Key Dates'!$B$38-46</f>
        <v>43182</v>
      </c>
      <c r="C607" s="22" t="s">
        <v>2463</v>
      </c>
      <c r="D607" s="23" t="s">
        <v>29</v>
      </c>
      <c r="E607" s="24" t="s">
        <v>284</v>
      </c>
      <c r="F607" s="24" t="s">
        <v>216</v>
      </c>
      <c r="G607" s="21"/>
      <c r="H607" s="21"/>
    </row>
    <row r="608" spans="1:8" s="6" customFormat="1" ht="94.5" x14ac:dyDescent="0.2">
      <c r="A608" s="43">
        <f>+'Key Dates'!$B$38-46</f>
        <v>43182</v>
      </c>
      <c r="B608" s="43">
        <f>+'Key Dates'!$B$38-14</f>
        <v>43214</v>
      </c>
      <c r="C608" s="25" t="s">
        <v>1559</v>
      </c>
      <c r="D608" s="23" t="s">
        <v>1557</v>
      </c>
      <c r="E608" s="24" t="s">
        <v>284</v>
      </c>
      <c r="F608" s="24" t="s">
        <v>1247</v>
      </c>
      <c r="G608" s="21"/>
      <c r="H608" s="21"/>
    </row>
    <row r="609" spans="1:8" s="6" customFormat="1" ht="173.25" x14ac:dyDescent="0.2">
      <c r="A609" s="43">
        <f>+'Key Dates'!$B$38-46</f>
        <v>43182</v>
      </c>
      <c r="B609" s="43">
        <f>+'Key Dates'!$B$38-1</f>
        <v>43227</v>
      </c>
      <c r="C609" s="22" t="s">
        <v>2464</v>
      </c>
      <c r="D609" s="23" t="s">
        <v>478</v>
      </c>
      <c r="E609" s="24" t="s">
        <v>284</v>
      </c>
      <c r="F609" s="24" t="s">
        <v>2145</v>
      </c>
      <c r="G609" s="21"/>
      <c r="H609" s="21"/>
    </row>
    <row r="610" spans="1:8" s="6" customFormat="1" ht="157.5" x14ac:dyDescent="0.2">
      <c r="A610" s="43">
        <f>+'Key Dates'!$B$38-46</f>
        <v>43182</v>
      </c>
      <c r="B610" s="43">
        <f>+'Key Dates'!$B$38</f>
        <v>43228</v>
      </c>
      <c r="C610" s="22" t="s">
        <v>2465</v>
      </c>
      <c r="D610" s="23" t="s">
        <v>1560</v>
      </c>
      <c r="E610" s="24" t="s">
        <v>284</v>
      </c>
      <c r="F610" s="24" t="s">
        <v>2145</v>
      </c>
      <c r="G610" s="21"/>
      <c r="H610" s="21"/>
    </row>
    <row r="611" spans="1:8" s="6" customFormat="1" ht="110.25" x14ac:dyDescent="0.2">
      <c r="A611" s="43">
        <f>+'Key Dates'!$B$38-46</f>
        <v>43182</v>
      </c>
      <c r="B611" s="43">
        <f>+'Key Dates'!$B$38</f>
        <v>43228</v>
      </c>
      <c r="C611" s="22" t="s">
        <v>2466</v>
      </c>
      <c r="D611" s="23" t="s">
        <v>1561</v>
      </c>
      <c r="E611" s="24" t="s">
        <v>284</v>
      </c>
      <c r="F611" s="24" t="s">
        <v>2145</v>
      </c>
      <c r="G611" s="21"/>
      <c r="H611" s="21"/>
    </row>
    <row r="612" spans="1:8" s="6" customFormat="1" ht="220.5" x14ac:dyDescent="0.2">
      <c r="A612" s="43">
        <f>+'Key Dates'!$B$38-46</f>
        <v>43182</v>
      </c>
      <c r="B612" s="43">
        <f>+'Key Dates'!$B$38+1</f>
        <v>43229</v>
      </c>
      <c r="C612" s="22" t="s">
        <v>2467</v>
      </c>
      <c r="D612" s="23" t="s">
        <v>479</v>
      </c>
      <c r="E612" s="24" t="s">
        <v>284</v>
      </c>
      <c r="F612" s="24" t="s">
        <v>2145</v>
      </c>
      <c r="G612" s="21"/>
      <c r="H612" s="21"/>
    </row>
    <row r="613" spans="1:8" s="6" customFormat="1" ht="126" x14ac:dyDescent="0.2">
      <c r="A613" s="43">
        <f>+'Key Dates'!$B$38-45</f>
        <v>43183</v>
      </c>
      <c r="B613" s="43">
        <f>+'Key Dates'!$B$38</f>
        <v>43228</v>
      </c>
      <c r="C613" s="25" t="s">
        <v>285</v>
      </c>
      <c r="D613" s="23" t="s">
        <v>56</v>
      </c>
      <c r="E613" s="24" t="s">
        <v>284</v>
      </c>
      <c r="F613" s="24" t="s">
        <v>216</v>
      </c>
      <c r="G613" s="21"/>
      <c r="H613" s="21"/>
    </row>
    <row r="614" spans="1:8" s="6" customFormat="1" ht="170.25" x14ac:dyDescent="0.2">
      <c r="A614" s="43">
        <f>+'Key Dates'!$B$37-15</f>
        <v>43185</v>
      </c>
      <c r="B614" s="43">
        <f>+'Key Dates'!$B$37-15</f>
        <v>43185</v>
      </c>
      <c r="C614" s="25" t="s">
        <v>1687</v>
      </c>
      <c r="D614" s="23" t="s">
        <v>1671</v>
      </c>
      <c r="E614" s="24" t="s">
        <v>211</v>
      </c>
      <c r="F614" s="24" t="s">
        <v>10</v>
      </c>
      <c r="G614" s="21"/>
      <c r="H614" s="21"/>
    </row>
    <row r="615" spans="1:8" s="6" customFormat="1" ht="110.25" x14ac:dyDescent="0.2">
      <c r="A615" s="43">
        <f>+'Key Dates'!$B$37-14</f>
        <v>43186</v>
      </c>
      <c r="B615" s="43">
        <f>+'Key Dates'!$B$37-14</f>
        <v>43186</v>
      </c>
      <c r="C615" s="25" t="s">
        <v>505</v>
      </c>
      <c r="D615" s="23" t="s">
        <v>503</v>
      </c>
      <c r="E615" s="24" t="s">
        <v>211</v>
      </c>
      <c r="F615" s="24" t="s">
        <v>10</v>
      </c>
      <c r="G615" s="21"/>
      <c r="H615" s="21"/>
    </row>
    <row r="616" spans="1:8" s="6" customFormat="1" ht="94.5" x14ac:dyDescent="0.2">
      <c r="A616" s="43">
        <f>+'Key Dates'!$B$37-14</f>
        <v>43186</v>
      </c>
      <c r="B616" s="43">
        <f>+'Key Dates'!$B$37-14</f>
        <v>43186</v>
      </c>
      <c r="C616" s="25" t="s">
        <v>531</v>
      </c>
      <c r="D616" s="23" t="s">
        <v>31</v>
      </c>
      <c r="E616" s="24" t="s">
        <v>211</v>
      </c>
      <c r="F616" s="24" t="s">
        <v>10</v>
      </c>
      <c r="G616" s="21"/>
      <c r="H616" s="21"/>
    </row>
    <row r="617" spans="1:8" s="6" customFormat="1" ht="126" x14ac:dyDescent="0.2">
      <c r="A617" s="43">
        <f>+'Key Dates'!$B$37-14</f>
        <v>43186</v>
      </c>
      <c r="B617" s="43">
        <f>+'Key Dates'!$B$37-14</f>
        <v>43186</v>
      </c>
      <c r="C617" s="22" t="s">
        <v>2438</v>
      </c>
      <c r="D617" s="23" t="s">
        <v>480</v>
      </c>
      <c r="E617" s="24" t="s">
        <v>211</v>
      </c>
      <c r="F617" s="24" t="s">
        <v>2144</v>
      </c>
      <c r="G617" s="21"/>
      <c r="H617" s="21"/>
    </row>
    <row r="618" spans="1:8" s="6" customFormat="1" ht="110.25" x14ac:dyDescent="0.2">
      <c r="A618" s="43">
        <f>+'Key Dates'!$B$37-14</f>
        <v>43186</v>
      </c>
      <c r="B618" s="43">
        <f>+'Key Dates'!$B$37-14</f>
        <v>43186</v>
      </c>
      <c r="C618" s="25" t="s">
        <v>1964</v>
      </c>
      <c r="D618" s="23" t="s">
        <v>14</v>
      </c>
      <c r="E618" s="24" t="s">
        <v>211</v>
      </c>
      <c r="F618" s="24" t="s">
        <v>10</v>
      </c>
      <c r="G618" s="21"/>
      <c r="H618" s="21"/>
    </row>
    <row r="619" spans="1:8" s="6" customFormat="1" ht="110.25" x14ac:dyDescent="0.2">
      <c r="A619" s="43">
        <f>+'Key Dates'!$B$37-14</f>
        <v>43186</v>
      </c>
      <c r="B619" s="43">
        <f>+'Key Dates'!$B$37-1</f>
        <v>43199</v>
      </c>
      <c r="C619" s="25" t="s">
        <v>598</v>
      </c>
      <c r="D619" s="23">
        <v>206.83</v>
      </c>
      <c r="E619" s="24" t="s">
        <v>211</v>
      </c>
      <c r="F619" s="24" t="s">
        <v>49</v>
      </c>
      <c r="G619" s="21"/>
      <c r="H619" s="21"/>
    </row>
    <row r="620" spans="1:8" s="6" customFormat="1" ht="157.5" x14ac:dyDescent="0.2">
      <c r="A620" s="43">
        <f>+'Key Dates'!$B$35+42</f>
        <v>43186</v>
      </c>
      <c r="B620" s="43">
        <f>+'Key Dates'!$B$35+42</f>
        <v>43186</v>
      </c>
      <c r="C620" s="22" t="s">
        <v>2400</v>
      </c>
      <c r="D620" s="23" t="s">
        <v>1791</v>
      </c>
      <c r="E620" s="24" t="s">
        <v>226</v>
      </c>
      <c r="F620" s="24" t="s">
        <v>216</v>
      </c>
      <c r="G620" s="21"/>
      <c r="H620" s="21"/>
    </row>
    <row r="621" spans="1:8" s="6" customFormat="1" ht="110.25" x14ac:dyDescent="0.2">
      <c r="A621" s="43">
        <f>+'Key Dates'!$B$35+42</f>
        <v>43186</v>
      </c>
      <c r="B621" s="43">
        <f>+'Key Dates'!$B$35+70</f>
        <v>43214</v>
      </c>
      <c r="C621" s="22" t="s">
        <v>2401</v>
      </c>
      <c r="D621" s="23" t="s">
        <v>73</v>
      </c>
      <c r="E621" s="24" t="s">
        <v>226</v>
      </c>
      <c r="F621" s="24" t="s">
        <v>2145</v>
      </c>
      <c r="G621" s="21"/>
      <c r="H621" s="21"/>
    </row>
    <row r="622" spans="1:8" s="6" customFormat="1" ht="110.25" x14ac:dyDescent="0.2">
      <c r="A622" s="43">
        <f>+'Key Dates'!$B$38-42</f>
        <v>43186</v>
      </c>
      <c r="B622" s="43">
        <f>+'Key Dates'!$B$38-1</f>
        <v>43227</v>
      </c>
      <c r="C622" s="25" t="s">
        <v>1466</v>
      </c>
      <c r="D622" s="23" t="s">
        <v>32</v>
      </c>
      <c r="E622" s="24" t="s">
        <v>284</v>
      </c>
      <c r="F622" s="24" t="s">
        <v>49</v>
      </c>
      <c r="G622" s="21"/>
      <c r="H622" s="21"/>
    </row>
    <row r="623" spans="1:8" s="6" customFormat="1" ht="110.25" x14ac:dyDescent="0.2">
      <c r="A623" s="43">
        <v>43189</v>
      </c>
      <c r="B623" s="43">
        <v>43189</v>
      </c>
      <c r="C623" s="25" t="s">
        <v>1052</v>
      </c>
      <c r="D623" s="23" t="s">
        <v>105</v>
      </c>
      <c r="E623" s="24" t="s">
        <v>138</v>
      </c>
      <c r="F623" s="24" t="s">
        <v>57</v>
      </c>
      <c r="G623" s="21"/>
      <c r="H623" s="21"/>
    </row>
    <row r="624" spans="1:8" s="6" customFormat="1" ht="110.25" x14ac:dyDescent="0.2">
      <c r="A624" s="43">
        <v>43189</v>
      </c>
      <c r="B624" s="43">
        <v>43189</v>
      </c>
      <c r="C624" s="25" t="s">
        <v>1896</v>
      </c>
      <c r="D624" s="23" t="s">
        <v>105</v>
      </c>
      <c r="E624" s="24" t="s">
        <v>142</v>
      </c>
      <c r="F624" s="24" t="s">
        <v>57</v>
      </c>
      <c r="G624" s="21"/>
      <c r="H624" s="21"/>
    </row>
    <row r="625" spans="1:8" s="6" customFormat="1" ht="110.25" x14ac:dyDescent="0.2">
      <c r="A625" s="43">
        <v>43189</v>
      </c>
      <c r="B625" s="43">
        <v>43189</v>
      </c>
      <c r="C625" s="25" t="s">
        <v>1053</v>
      </c>
      <c r="D625" s="23" t="s">
        <v>105</v>
      </c>
      <c r="E625" s="24" t="s">
        <v>158</v>
      </c>
      <c r="F625" s="24" t="s">
        <v>57</v>
      </c>
      <c r="G625" s="21"/>
      <c r="H625" s="21"/>
    </row>
    <row r="626" spans="1:8" s="6" customFormat="1" ht="110.25" x14ac:dyDescent="0.2">
      <c r="A626" s="43">
        <v>43189</v>
      </c>
      <c r="B626" s="43">
        <v>43189</v>
      </c>
      <c r="C626" s="25" t="s">
        <v>1897</v>
      </c>
      <c r="D626" s="23" t="s">
        <v>105</v>
      </c>
      <c r="E626" s="24" t="s">
        <v>144</v>
      </c>
      <c r="F626" s="24" t="s">
        <v>57</v>
      </c>
      <c r="G626" s="21"/>
      <c r="H626" s="21"/>
    </row>
    <row r="627" spans="1:8" s="6" customFormat="1" ht="110.25" x14ac:dyDescent="0.2">
      <c r="A627" s="43">
        <v>43189</v>
      </c>
      <c r="B627" s="43">
        <v>43189</v>
      </c>
      <c r="C627" s="25" t="s">
        <v>1898</v>
      </c>
      <c r="D627" s="23" t="s">
        <v>105</v>
      </c>
      <c r="E627" s="24" t="s">
        <v>145</v>
      </c>
      <c r="F627" s="24" t="s">
        <v>57</v>
      </c>
      <c r="G627" s="21"/>
      <c r="H627" s="21"/>
    </row>
    <row r="628" spans="1:8" s="6" customFormat="1" ht="126" x14ac:dyDescent="0.2">
      <c r="A628" s="43">
        <v>43189</v>
      </c>
      <c r="B628" s="43">
        <v>43189</v>
      </c>
      <c r="C628" s="25" t="s">
        <v>1054</v>
      </c>
      <c r="D628" s="23" t="s">
        <v>105</v>
      </c>
      <c r="E628" s="24" t="s">
        <v>156</v>
      </c>
      <c r="F628" s="24" t="s">
        <v>57</v>
      </c>
      <c r="G628" s="21"/>
      <c r="H628" s="21"/>
    </row>
    <row r="629" spans="1:8" s="6" customFormat="1" ht="126" x14ac:dyDescent="0.2">
      <c r="A629" s="43">
        <v>43189</v>
      </c>
      <c r="B629" s="43">
        <v>43189</v>
      </c>
      <c r="C629" s="25" t="s">
        <v>1899</v>
      </c>
      <c r="D629" s="23" t="s">
        <v>105</v>
      </c>
      <c r="E629" s="24" t="s">
        <v>157</v>
      </c>
      <c r="F629" s="24" t="s">
        <v>57</v>
      </c>
      <c r="G629" s="21"/>
      <c r="H629" s="21"/>
    </row>
    <row r="630" spans="1:8" s="6" customFormat="1" ht="126" x14ac:dyDescent="0.2">
      <c r="A630" s="43">
        <f>+'Key Dates'!$B$37-11</f>
        <v>43189</v>
      </c>
      <c r="B630" s="43">
        <f>+'Key Dates'!$B$37-11</f>
        <v>43189</v>
      </c>
      <c r="C630" s="25" t="s">
        <v>1965</v>
      </c>
      <c r="D630" s="23" t="s">
        <v>503</v>
      </c>
      <c r="E630" s="24" t="s">
        <v>211</v>
      </c>
      <c r="F630" s="24" t="s">
        <v>10</v>
      </c>
      <c r="G630" s="21"/>
      <c r="H630" s="21"/>
    </row>
    <row r="631" spans="1:8" s="6" customFormat="1" ht="94.5" x14ac:dyDescent="0.2">
      <c r="A631" s="43">
        <f>+'Key Dates'!$B$37-10</f>
        <v>43190</v>
      </c>
      <c r="B631" s="43">
        <f>+'Key Dates'!$B$37-10</f>
        <v>43190</v>
      </c>
      <c r="C631" s="25" t="s">
        <v>636</v>
      </c>
      <c r="D631" s="23" t="s">
        <v>30</v>
      </c>
      <c r="E631" s="24" t="s">
        <v>211</v>
      </c>
      <c r="F631" s="24" t="s">
        <v>52</v>
      </c>
      <c r="G631" s="21"/>
      <c r="H631" s="21"/>
    </row>
    <row r="632" spans="1:8" s="6" customFormat="1" ht="94.5" x14ac:dyDescent="0.2">
      <c r="A632" s="43">
        <f>+'Key Dates'!$B$37-10</f>
        <v>43190</v>
      </c>
      <c r="B632" s="43">
        <f>+'Key Dates'!$B$37-10</f>
        <v>43190</v>
      </c>
      <c r="C632" s="25" t="s">
        <v>1109</v>
      </c>
      <c r="D632" s="23" t="s">
        <v>45</v>
      </c>
      <c r="E632" s="24" t="s">
        <v>211</v>
      </c>
      <c r="F632" s="24" t="s">
        <v>46</v>
      </c>
      <c r="G632" s="21"/>
      <c r="H632" s="21"/>
    </row>
    <row r="633" spans="1:8" s="6" customFormat="1" ht="78.75" x14ac:dyDescent="0.2">
      <c r="A633" s="43">
        <f>+'Key Dates'!$B$37-7</f>
        <v>43193</v>
      </c>
      <c r="B633" s="43">
        <f>+'Key Dates'!$B$37-7</f>
        <v>43193</v>
      </c>
      <c r="C633" s="25" t="s">
        <v>672</v>
      </c>
      <c r="D633" s="23" t="s">
        <v>29</v>
      </c>
      <c r="E633" s="24" t="s">
        <v>211</v>
      </c>
      <c r="F633" s="24" t="s">
        <v>216</v>
      </c>
      <c r="G633" s="21"/>
      <c r="H633" s="21"/>
    </row>
    <row r="634" spans="1:8" s="6" customFormat="1" ht="126" x14ac:dyDescent="0.2">
      <c r="A634" s="43">
        <f>+'Key Dates'!$B$37-7</f>
        <v>43193</v>
      </c>
      <c r="B634" s="43">
        <f>+'Key Dates'!$B$37-7</f>
        <v>43193</v>
      </c>
      <c r="C634" s="25" t="s">
        <v>1966</v>
      </c>
      <c r="D634" s="23" t="s">
        <v>503</v>
      </c>
      <c r="E634" s="24" t="s">
        <v>211</v>
      </c>
      <c r="F634" s="24" t="s">
        <v>10</v>
      </c>
      <c r="G634" s="21"/>
      <c r="H634" s="21"/>
    </row>
    <row r="635" spans="1:8" s="6" customFormat="1" ht="157.5" x14ac:dyDescent="0.2">
      <c r="A635" s="43">
        <f>+'Key Dates'!$B$37-7</f>
        <v>43193</v>
      </c>
      <c r="B635" s="43">
        <f>+'Key Dates'!$B$37-7</f>
        <v>43193</v>
      </c>
      <c r="C635" s="22" t="s">
        <v>2439</v>
      </c>
      <c r="D635" s="23" t="s">
        <v>1737</v>
      </c>
      <c r="E635" s="24" t="s">
        <v>211</v>
      </c>
      <c r="F635" s="24" t="s">
        <v>2147</v>
      </c>
      <c r="G635" s="21"/>
      <c r="H635" s="21"/>
    </row>
    <row r="636" spans="1:8" s="6" customFormat="1" ht="252" x14ac:dyDescent="0.2">
      <c r="A636" s="43">
        <f>+'Key Dates'!$B$37-7</f>
        <v>43193</v>
      </c>
      <c r="B636" s="43">
        <f>+'Key Dates'!$B$37-1</f>
        <v>43199</v>
      </c>
      <c r="C636" s="22" t="s">
        <v>2440</v>
      </c>
      <c r="D636" s="23" t="s">
        <v>1950</v>
      </c>
      <c r="E636" s="24" t="s">
        <v>211</v>
      </c>
      <c r="F636" s="24" t="s">
        <v>2145</v>
      </c>
      <c r="G636" s="21"/>
      <c r="H636" s="21"/>
    </row>
    <row r="637" spans="1:8" s="6" customFormat="1" ht="204.75" x14ac:dyDescent="0.2">
      <c r="A637" s="43">
        <f>+'Key Dates'!$B$37-7</f>
        <v>43193</v>
      </c>
      <c r="B637" s="43">
        <f>+'Key Dates'!$B$37</f>
        <v>43200</v>
      </c>
      <c r="C637" s="22" t="s">
        <v>2441</v>
      </c>
      <c r="D637" s="23" t="s">
        <v>55</v>
      </c>
      <c r="E637" s="24" t="s">
        <v>211</v>
      </c>
      <c r="F637" s="24" t="s">
        <v>2145</v>
      </c>
      <c r="G637" s="21"/>
      <c r="H637" s="21"/>
    </row>
    <row r="638" spans="1:8" s="6" customFormat="1" ht="157.5" x14ac:dyDescent="0.2">
      <c r="A638" s="43">
        <f>+'Key Dates'!$B$37-5</f>
        <v>43195</v>
      </c>
      <c r="B638" s="43">
        <f>+'Key Dates'!$B$37-5</f>
        <v>43195</v>
      </c>
      <c r="C638" s="22" t="s">
        <v>2442</v>
      </c>
      <c r="D638" s="23" t="s">
        <v>1738</v>
      </c>
      <c r="E638" s="24" t="s">
        <v>211</v>
      </c>
      <c r="F638" s="24" t="s">
        <v>2147</v>
      </c>
      <c r="G638" s="21"/>
      <c r="H638" s="21"/>
    </row>
    <row r="639" spans="1:8" s="6" customFormat="1" ht="110.25" x14ac:dyDescent="0.2">
      <c r="A639" s="43">
        <f>+'Key Dates'!$B$37-4</f>
        <v>43196</v>
      </c>
      <c r="B639" s="43">
        <f>+'Key Dates'!$B$37-4</f>
        <v>43196</v>
      </c>
      <c r="C639" s="25" t="s">
        <v>581</v>
      </c>
      <c r="D639" s="23" t="s">
        <v>579</v>
      </c>
      <c r="E639" s="24" t="s">
        <v>211</v>
      </c>
      <c r="F639" s="24" t="s">
        <v>10</v>
      </c>
      <c r="G639" s="21"/>
      <c r="H639" s="21"/>
    </row>
    <row r="640" spans="1:8" s="6" customFormat="1" ht="78.75" x14ac:dyDescent="0.2">
      <c r="A640" s="43">
        <f>+'Key Dates'!$B$37-4</f>
        <v>43196</v>
      </c>
      <c r="B640" s="43">
        <f>+'Key Dates'!$B$37-4</f>
        <v>43196</v>
      </c>
      <c r="C640" s="25" t="s">
        <v>701</v>
      </c>
      <c r="D640" s="23" t="s">
        <v>12</v>
      </c>
      <c r="E640" s="24" t="s">
        <v>211</v>
      </c>
      <c r="F640" s="24" t="s">
        <v>13</v>
      </c>
      <c r="G640" s="21"/>
      <c r="H640" s="21"/>
    </row>
    <row r="641" spans="1:8" s="6" customFormat="1" ht="126" x14ac:dyDescent="0.2">
      <c r="A641" s="43">
        <f>+'Key Dates'!$B$38-32</f>
        <v>43196</v>
      </c>
      <c r="B641" s="43">
        <f>+'Key Dates'!$B$38-32</f>
        <v>43196</v>
      </c>
      <c r="C641" s="25" t="s">
        <v>1161</v>
      </c>
      <c r="D641" s="23" t="s">
        <v>1142</v>
      </c>
      <c r="E641" s="24" t="s">
        <v>284</v>
      </c>
      <c r="F641" s="24" t="s">
        <v>49</v>
      </c>
      <c r="G641" s="21"/>
      <c r="H641" s="21"/>
    </row>
    <row r="642" spans="1:8" s="6" customFormat="1" ht="141.75" x14ac:dyDescent="0.2">
      <c r="A642" s="43">
        <f>+'Key Dates'!$B$37-3</f>
        <v>43197</v>
      </c>
      <c r="B642" s="43">
        <f>+'Key Dates'!$B$37-3</f>
        <v>43197</v>
      </c>
      <c r="C642" s="22" t="s">
        <v>2443</v>
      </c>
      <c r="D642" s="23" t="s">
        <v>33</v>
      </c>
      <c r="E642" s="24" t="s">
        <v>211</v>
      </c>
      <c r="F642" s="24" t="s">
        <v>2145</v>
      </c>
      <c r="G642" s="21"/>
      <c r="H642" s="21"/>
    </row>
    <row r="643" spans="1:8" s="6" customFormat="1" ht="141.75" x14ac:dyDescent="0.2">
      <c r="A643" s="43">
        <f>+'Key Dates'!$B$38-30</f>
        <v>43198</v>
      </c>
      <c r="B643" s="43">
        <f>+'Key Dates'!$B$38-15</f>
        <v>43213</v>
      </c>
      <c r="C643" s="25" t="s">
        <v>1676</v>
      </c>
      <c r="D643" s="23" t="s">
        <v>1673</v>
      </c>
      <c r="E643" s="24" t="s">
        <v>284</v>
      </c>
      <c r="F643" s="24" t="s">
        <v>10</v>
      </c>
      <c r="G643" s="21"/>
      <c r="H643" s="21"/>
    </row>
    <row r="644" spans="1:8" s="6" customFormat="1" ht="126" x14ac:dyDescent="0.2">
      <c r="A644" s="43">
        <f>+'Key Dates'!$B$38-30</f>
        <v>43198</v>
      </c>
      <c r="B644" s="43">
        <f>+'Key Dates'!$B$38-14</f>
        <v>43214</v>
      </c>
      <c r="C644" s="22" t="s">
        <v>2468</v>
      </c>
      <c r="D644" s="23" t="s">
        <v>22</v>
      </c>
      <c r="E644" s="24" t="s">
        <v>284</v>
      </c>
      <c r="F644" s="24" t="s">
        <v>2144</v>
      </c>
      <c r="G644" s="21"/>
      <c r="H644" s="21"/>
    </row>
    <row r="645" spans="1:8" s="6" customFormat="1" ht="220.5" x14ac:dyDescent="0.2">
      <c r="A645" s="43">
        <f>+'Key Dates'!$B$38-30</f>
        <v>43198</v>
      </c>
      <c r="B645" s="43">
        <f>+'Key Dates'!$B$38+4</f>
        <v>43232</v>
      </c>
      <c r="C645" s="22" t="s">
        <v>2445</v>
      </c>
      <c r="D645" s="23" t="s">
        <v>1750</v>
      </c>
      <c r="E645" s="24" t="s">
        <v>284</v>
      </c>
      <c r="F645" s="24" t="s">
        <v>2144</v>
      </c>
      <c r="G645" s="21"/>
      <c r="H645" s="21"/>
    </row>
    <row r="646" spans="1:8" s="6" customFormat="1" ht="204.75" x14ac:dyDescent="0.2">
      <c r="A646" s="43">
        <f>+'Key Dates'!$B$37-1</f>
        <v>43199</v>
      </c>
      <c r="B646" s="43">
        <f>+'Key Dates'!$B$37-1</f>
        <v>43199</v>
      </c>
      <c r="C646" s="22" t="s">
        <v>2444</v>
      </c>
      <c r="D646" s="23" t="s">
        <v>735</v>
      </c>
      <c r="E646" s="24" t="s">
        <v>211</v>
      </c>
      <c r="F646" s="24" t="s">
        <v>2145</v>
      </c>
      <c r="G646" s="21"/>
      <c r="H646" s="21"/>
    </row>
    <row r="647" spans="1:8" s="6" customFormat="1" ht="141.75" x14ac:dyDescent="0.2">
      <c r="A647" s="43">
        <f>+'Key Dates'!$B$37-1</f>
        <v>43199</v>
      </c>
      <c r="B647" s="43">
        <f>+'Key Dates'!$B$37-1</f>
        <v>43199</v>
      </c>
      <c r="C647" s="22" t="s">
        <v>2446</v>
      </c>
      <c r="D647" s="23" t="s">
        <v>33</v>
      </c>
      <c r="E647" s="24" t="s">
        <v>211</v>
      </c>
      <c r="F647" s="24" t="s">
        <v>2145</v>
      </c>
      <c r="G647" s="21"/>
      <c r="H647" s="21"/>
    </row>
    <row r="648" spans="1:8" s="6" customFormat="1" ht="94.5" x14ac:dyDescent="0.2">
      <c r="A648" s="43">
        <f>+'Key Dates'!$B$37-1</f>
        <v>43199</v>
      </c>
      <c r="B648" s="43">
        <f>+'Key Dates'!$B$37-1</f>
        <v>43199</v>
      </c>
      <c r="C648" s="25" t="s">
        <v>740</v>
      </c>
      <c r="D648" s="23" t="s">
        <v>26</v>
      </c>
      <c r="E648" s="24" t="s">
        <v>211</v>
      </c>
      <c r="F648" s="24" t="s">
        <v>49</v>
      </c>
      <c r="G648" s="21"/>
      <c r="H648" s="21"/>
    </row>
    <row r="649" spans="1:8" s="6" customFormat="1" ht="78.75" x14ac:dyDescent="0.2">
      <c r="A649" s="43">
        <f>+'Key Dates'!$B$37-1</f>
        <v>43199</v>
      </c>
      <c r="B649" s="43">
        <f>+'Key Dates'!$B$37-1</f>
        <v>43199</v>
      </c>
      <c r="C649" s="25" t="s">
        <v>770</v>
      </c>
      <c r="D649" s="23" t="s">
        <v>27</v>
      </c>
      <c r="E649" s="24" t="s">
        <v>211</v>
      </c>
      <c r="F649" s="24" t="s">
        <v>52</v>
      </c>
      <c r="G649" s="21"/>
      <c r="H649" s="21"/>
    </row>
    <row r="650" spans="1:8" s="6" customFormat="1" ht="157.5" x14ac:dyDescent="0.2">
      <c r="A650" s="43">
        <f>+'Key Dates'!$B$37</f>
        <v>43200</v>
      </c>
      <c r="B650" s="43">
        <f>+'Key Dates'!$B$37</f>
        <v>43200</v>
      </c>
      <c r="C650" s="25" t="s">
        <v>791</v>
      </c>
      <c r="D650" s="28" t="s">
        <v>790</v>
      </c>
      <c r="E650" s="24" t="s">
        <v>211</v>
      </c>
      <c r="F650" s="24" t="s">
        <v>13</v>
      </c>
      <c r="G650" s="21"/>
      <c r="H650" s="21"/>
    </row>
    <row r="651" spans="1:8" s="6" customFormat="1" ht="173.25" x14ac:dyDescent="0.2">
      <c r="A651" s="43">
        <f>+'Key Dates'!$B$37</f>
        <v>43200</v>
      </c>
      <c r="B651" s="43">
        <f>+'Key Dates'!$B$37</f>
        <v>43200</v>
      </c>
      <c r="C651" s="25" t="s">
        <v>794</v>
      </c>
      <c r="D651" s="23" t="s">
        <v>378</v>
      </c>
      <c r="E651" s="24" t="s">
        <v>211</v>
      </c>
      <c r="F651" s="24" t="s">
        <v>13</v>
      </c>
      <c r="G651" s="21"/>
      <c r="H651" s="21"/>
    </row>
    <row r="652" spans="1:8" s="6" customFormat="1" ht="141.75" x14ac:dyDescent="0.2">
      <c r="A652" s="43">
        <f>+'Key Dates'!$B$37</f>
        <v>43200</v>
      </c>
      <c r="B652" s="43">
        <f>+'Key Dates'!$B$37</f>
        <v>43200</v>
      </c>
      <c r="C652" s="25" t="s">
        <v>793</v>
      </c>
      <c r="D652" s="23" t="s">
        <v>379</v>
      </c>
      <c r="E652" s="24" t="s">
        <v>211</v>
      </c>
      <c r="F652" s="24" t="s">
        <v>13</v>
      </c>
      <c r="G652" s="21"/>
      <c r="H652" s="21"/>
    </row>
    <row r="653" spans="1:8" s="6" customFormat="1" ht="173.25" x14ac:dyDescent="0.2">
      <c r="A653" s="43">
        <f>+'Key Dates'!$B$37</f>
        <v>43200</v>
      </c>
      <c r="B653" s="43">
        <f>+'Key Dates'!$B$37</f>
        <v>43200</v>
      </c>
      <c r="C653" s="25" t="s">
        <v>383</v>
      </c>
      <c r="D653" s="23" t="s">
        <v>381</v>
      </c>
      <c r="E653" s="24" t="s">
        <v>211</v>
      </c>
      <c r="F653" s="24" t="s">
        <v>13</v>
      </c>
      <c r="G653" s="21"/>
      <c r="H653" s="21"/>
    </row>
    <row r="654" spans="1:8" s="6" customFormat="1" ht="204.75" x14ac:dyDescent="0.2">
      <c r="A654" s="43">
        <f>+'Key Dates'!$B$37</f>
        <v>43200</v>
      </c>
      <c r="B654" s="43">
        <f>+'Key Dates'!$B$37</f>
        <v>43200</v>
      </c>
      <c r="C654" s="22" t="s">
        <v>2243</v>
      </c>
      <c r="D654" s="23" t="s">
        <v>55</v>
      </c>
      <c r="E654" s="24" t="s">
        <v>211</v>
      </c>
      <c r="F654" s="24" t="s">
        <v>2145</v>
      </c>
      <c r="G654" s="21"/>
      <c r="H654" s="21"/>
    </row>
    <row r="655" spans="1:8" s="6" customFormat="1" ht="173.25" x14ac:dyDescent="0.2">
      <c r="A655" s="43">
        <f>+'Key Dates'!$B$37</f>
        <v>43200</v>
      </c>
      <c r="B655" s="43">
        <f>+'Key Dates'!$B$37</f>
        <v>43200</v>
      </c>
      <c r="C655" s="22" t="s">
        <v>2244</v>
      </c>
      <c r="D655" s="23" t="s">
        <v>868</v>
      </c>
      <c r="E655" s="24" t="s">
        <v>211</v>
      </c>
      <c r="F655" s="24" t="s">
        <v>2145</v>
      </c>
      <c r="G655" s="21"/>
      <c r="H655" s="21"/>
    </row>
    <row r="656" spans="1:8" s="6" customFormat="1" ht="191.25" x14ac:dyDescent="0.2">
      <c r="A656" s="43">
        <f>+'Key Dates'!$B$37</f>
        <v>43200</v>
      </c>
      <c r="B656" s="43">
        <f>+'Key Dates'!$B$37</f>
        <v>43200</v>
      </c>
      <c r="C656" s="25" t="s">
        <v>1857</v>
      </c>
      <c r="D656" s="23" t="s">
        <v>92</v>
      </c>
      <c r="E656" s="24" t="s">
        <v>211</v>
      </c>
      <c r="F656" s="24" t="s">
        <v>13</v>
      </c>
      <c r="G656" s="21"/>
      <c r="H656" s="21"/>
    </row>
    <row r="657" spans="1:8" s="6" customFormat="1" ht="76.5" x14ac:dyDescent="0.2">
      <c r="A657" s="43">
        <f>+'Key Dates'!$B$37</f>
        <v>43200</v>
      </c>
      <c r="B657" s="43">
        <f>+'Key Dates'!$B$37+1</f>
        <v>43201</v>
      </c>
      <c r="C657" s="25" t="s">
        <v>890</v>
      </c>
      <c r="D657" s="23" t="s">
        <v>217</v>
      </c>
      <c r="E657" s="24" t="s">
        <v>211</v>
      </c>
      <c r="F657" s="24" t="s">
        <v>42</v>
      </c>
      <c r="G657" s="21"/>
      <c r="H657" s="21"/>
    </row>
    <row r="658" spans="1:8" s="6" customFormat="1" ht="252" x14ac:dyDescent="0.2">
      <c r="A658" s="43">
        <f>+'Key Dates'!$B$37</f>
        <v>43200</v>
      </c>
      <c r="B658" s="43">
        <f>+'Key Dates'!$B$37+1</f>
        <v>43201</v>
      </c>
      <c r="C658" s="22" t="s">
        <v>2447</v>
      </c>
      <c r="D658" s="23" t="s">
        <v>1751</v>
      </c>
      <c r="E658" s="24" t="s">
        <v>211</v>
      </c>
      <c r="F658" s="24" t="s">
        <v>42</v>
      </c>
      <c r="G658" s="21"/>
      <c r="H658" s="21"/>
    </row>
    <row r="659" spans="1:8" s="6" customFormat="1" ht="78.75" x14ac:dyDescent="0.2">
      <c r="A659" s="43">
        <f>+'Key Dates'!$B$37+1</f>
        <v>43201</v>
      </c>
      <c r="B659" s="43">
        <f>+'Key Dates'!$B$37+1</f>
        <v>43201</v>
      </c>
      <c r="C659" s="25" t="s">
        <v>896</v>
      </c>
      <c r="D659" s="23" t="s">
        <v>4</v>
      </c>
      <c r="E659" s="24" t="s">
        <v>211</v>
      </c>
      <c r="F659" s="24" t="s">
        <v>52</v>
      </c>
      <c r="G659" s="21"/>
      <c r="H659" s="21"/>
    </row>
    <row r="660" spans="1:8" s="6" customFormat="1" ht="126" x14ac:dyDescent="0.2">
      <c r="A660" s="43">
        <f>+'Key Dates'!$B$37+1</f>
        <v>43201</v>
      </c>
      <c r="B660" s="43">
        <f>+'Key Dates'!$B$37+1</f>
        <v>43201</v>
      </c>
      <c r="C660" s="25" t="s">
        <v>964</v>
      </c>
      <c r="D660" s="23" t="s">
        <v>957</v>
      </c>
      <c r="E660" s="24" t="s">
        <v>211</v>
      </c>
      <c r="F660" s="24" t="s">
        <v>216</v>
      </c>
      <c r="G660" s="21"/>
      <c r="H660" s="21"/>
    </row>
    <row r="661" spans="1:8" s="6" customFormat="1" ht="110.25" x14ac:dyDescent="0.2">
      <c r="A661" s="43">
        <f>+'Key Dates'!$B$37+1</f>
        <v>43201</v>
      </c>
      <c r="B661" s="43">
        <f>+'Key Dates'!$B$37+1</f>
        <v>43201</v>
      </c>
      <c r="C661" s="25" t="s">
        <v>1354</v>
      </c>
      <c r="D661" s="23" t="s">
        <v>162</v>
      </c>
      <c r="E661" s="24" t="s">
        <v>211</v>
      </c>
      <c r="F661" s="24" t="s">
        <v>42</v>
      </c>
      <c r="G661" s="21"/>
      <c r="H661" s="21"/>
    </row>
    <row r="662" spans="1:8" s="6" customFormat="1" ht="126" x14ac:dyDescent="0.2">
      <c r="A662" s="43">
        <f>+'Key Dates'!$B$37+1</f>
        <v>43201</v>
      </c>
      <c r="B662" s="43">
        <f>+'Key Dates'!$B$37+42</f>
        <v>43242</v>
      </c>
      <c r="C662" s="22" t="s">
        <v>2448</v>
      </c>
      <c r="D662" s="23">
        <v>201.17099999999999</v>
      </c>
      <c r="E662" s="24" t="s">
        <v>211</v>
      </c>
      <c r="F662" s="24" t="s">
        <v>216</v>
      </c>
      <c r="G662" s="21"/>
      <c r="H662" s="21"/>
    </row>
    <row r="663" spans="1:8" s="6" customFormat="1" ht="141.75" x14ac:dyDescent="0.2">
      <c r="A663" s="43">
        <f>+'Key Dates'!$B$37+1</f>
        <v>43201</v>
      </c>
      <c r="B663" s="43">
        <f>+'Key Dates'!$B$37+42</f>
        <v>43242</v>
      </c>
      <c r="C663" s="22" t="s">
        <v>914</v>
      </c>
      <c r="D663" s="23" t="s">
        <v>99</v>
      </c>
      <c r="E663" s="24" t="s">
        <v>211</v>
      </c>
      <c r="F663" s="24" t="s">
        <v>216</v>
      </c>
      <c r="G663" s="21"/>
      <c r="H663" s="21"/>
    </row>
    <row r="664" spans="1:8" s="6" customFormat="1" ht="141.75" x14ac:dyDescent="0.2">
      <c r="A664" s="43">
        <f>+'Key Dates'!$B$37+2</f>
        <v>43202</v>
      </c>
      <c r="B664" s="43">
        <f>+'Key Dates'!$B$37+2</f>
        <v>43202</v>
      </c>
      <c r="C664" s="25" t="s">
        <v>940</v>
      </c>
      <c r="D664" s="23" t="s">
        <v>4</v>
      </c>
      <c r="E664" s="24" t="s">
        <v>211</v>
      </c>
      <c r="F664" s="24" t="s">
        <v>42</v>
      </c>
      <c r="G664" s="21"/>
      <c r="H664" s="21"/>
    </row>
    <row r="665" spans="1:8" s="6" customFormat="1" ht="157.5" x14ac:dyDescent="0.2">
      <c r="A665" s="43">
        <f>+'Key Dates'!$B$6+30</f>
        <v>43202</v>
      </c>
      <c r="B665" s="43">
        <f>+'Key Dates'!$B$6+30</f>
        <v>43202</v>
      </c>
      <c r="C665" s="25" t="s">
        <v>1060</v>
      </c>
      <c r="D665" s="23" t="s">
        <v>1059</v>
      </c>
      <c r="E665" s="24" t="s">
        <v>138</v>
      </c>
      <c r="F665" s="24" t="s">
        <v>46</v>
      </c>
      <c r="G665" s="21"/>
      <c r="H665" s="21"/>
    </row>
    <row r="666" spans="1:8" s="6" customFormat="1" ht="157.5" x14ac:dyDescent="0.2">
      <c r="A666" s="43">
        <f>+'Key Dates'!$B$6+30</f>
        <v>43202</v>
      </c>
      <c r="B666" s="43">
        <f>+'Key Dates'!$B$6+30</f>
        <v>43202</v>
      </c>
      <c r="C666" s="25" t="s">
        <v>1061</v>
      </c>
      <c r="D666" s="23" t="s">
        <v>1059</v>
      </c>
      <c r="E666" s="24" t="s">
        <v>158</v>
      </c>
      <c r="F666" s="24" t="s">
        <v>46</v>
      </c>
      <c r="G666" s="21"/>
      <c r="H666" s="21"/>
    </row>
    <row r="667" spans="1:8" s="6" customFormat="1" ht="173.25" x14ac:dyDescent="0.2">
      <c r="A667" s="43">
        <f>+'Key Dates'!$B$6+30</f>
        <v>43202</v>
      </c>
      <c r="B667" s="43">
        <f>+'Key Dates'!$B$6+30</f>
        <v>43202</v>
      </c>
      <c r="C667" s="25" t="s">
        <v>1062</v>
      </c>
      <c r="D667" s="23" t="s">
        <v>1059</v>
      </c>
      <c r="E667" s="24" t="s">
        <v>156</v>
      </c>
      <c r="F667" s="24" t="s">
        <v>46</v>
      </c>
      <c r="G667" s="21"/>
      <c r="H667" s="21"/>
    </row>
    <row r="668" spans="1:8" s="6" customFormat="1" ht="126" x14ac:dyDescent="0.2">
      <c r="A668" s="43">
        <f>+'Key Dates'!$B$37+2</f>
        <v>43202</v>
      </c>
      <c r="B668" s="43">
        <f>+'Key Dates'!$B$37+3</f>
        <v>43203</v>
      </c>
      <c r="C668" s="25" t="s">
        <v>1882</v>
      </c>
      <c r="D668" s="23" t="s">
        <v>988</v>
      </c>
      <c r="E668" s="24" t="s">
        <v>211</v>
      </c>
      <c r="F668" s="24" t="s">
        <v>42</v>
      </c>
      <c r="G668" s="21"/>
      <c r="H668" s="21"/>
    </row>
    <row r="669" spans="1:8" s="6" customFormat="1" ht="78.75" x14ac:dyDescent="0.2">
      <c r="A669" s="43">
        <f>+'Key Dates'!$B$38-25</f>
        <v>43203</v>
      </c>
      <c r="B669" s="43">
        <f>+'Key Dates'!$B$38-25</f>
        <v>43203</v>
      </c>
      <c r="C669" s="25" t="s">
        <v>398</v>
      </c>
      <c r="D669" s="23" t="s">
        <v>51</v>
      </c>
      <c r="E669" s="24" t="s">
        <v>284</v>
      </c>
      <c r="F669" s="24" t="s">
        <v>52</v>
      </c>
      <c r="G669" s="21"/>
      <c r="H669" s="21"/>
    </row>
    <row r="670" spans="1:8" s="6" customFormat="1" ht="78.75" x14ac:dyDescent="0.2">
      <c r="A670" s="43">
        <f>+'Key Dates'!$B$38-25</f>
        <v>43203</v>
      </c>
      <c r="B670" s="43">
        <f>+'Key Dates'!$B$38-25</f>
        <v>43203</v>
      </c>
      <c r="C670" s="25" t="s">
        <v>399</v>
      </c>
      <c r="D670" s="23" t="s">
        <v>8</v>
      </c>
      <c r="E670" s="24" t="s">
        <v>284</v>
      </c>
      <c r="F670" s="24" t="s">
        <v>57</v>
      </c>
      <c r="G670" s="21"/>
      <c r="H670" s="21"/>
    </row>
    <row r="671" spans="1:8" s="6" customFormat="1" ht="110.25" x14ac:dyDescent="0.2">
      <c r="A671" s="43">
        <v>43203</v>
      </c>
      <c r="B671" s="43">
        <v>43203</v>
      </c>
      <c r="C671" s="25" t="s">
        <v>1113</v>
      </c>
      <c r="D671" s="23" t="s">
        <v>1111</v>
      </c>
      <c r="E671" s="24" t="s">
        <v>138</v>
      </c>
      <c r="F671" s="24" t="s">
        <v>13</v>
      </c>
      <c r="G671" s="21"/>
      <c r="H671" s="21"/>
    </row>
    <row r="672" spans="1:8" s="6" customFormat="1" ht="110.25" x14ac:dyDescent="0.2">
      <c r="A672" s="43">
        <v>43203</v>
      </c>
      <c r="B672" s="43">
        <v>43203</v>
      </c>
      <c r="C672" s="25" t="s">
        <v>1114</v>
      </c>
      <c r="D672" s="23" t="s">
        <v>1111</v>
      </c>
      <c r="E672" s="24" t="s">
        <v>158</v>
      </c>
      <c r="F672" s="24" t="s">
        <v>13</v>
      </c>
      <c r="G672" s="21"/>
      <c r="H672" s="21"/>
    </row>
    <row r="673" spans="1:8" s="6" customFormat="1" ht="110.25" x14ac:dyDescent="0.2">
      <c r="A673" s="43">
        <v>43203</v>
      </c>
      <c r="B673" s="43">
        <v>43203</v>
      </c>
      <c r="C673" s="25" t="s">
        <v>1112</v>
      </c>
      <c r="D673" s="23" t="s">
        <v>1111</v>
      </c>
      <c r="E673" s="24" t="s">
        <v>145</v>
      </c>
      <c r="F673" s="24" t="s">
        <v>13</v>
      </c>
      <c r="G673" s="21"/>
      <c r="H673" s="21"/>
    </row>
    <row r="674" spans="1:8" s="6" customFormat="1" ht="63" x14ac:dyDescent="0.2">
      <c r="A674" s="43">
        <v>43203</v>
      </c>
      <c r="B674" s="43">
        <v>43203</v>
      </c>
      <c r="C674" s="25" t="s">
        <v>1115</v>
      </c>
      <c r="D674" s="23" t="s">
        <v>1116</v>
      </c>
      <c r="E674" s="24" t="s">
        <v>138</v>
      </c>
      <c r="F674" s="24" t="s">
        <v>13</v>
      </c>
      <c r="G674" s="21"/>
      <c r="H674" s="21"/>
    </row>
    <row r="675" spans="1:8" s="6" customFormat="1" ht="63" x14ac:dyDescent="0.2">
      <c r="A675" s="43">
        <v>43203</v>
      </c>
      <c r="B675" s="43">
        <v>43203</v>
      </c>
      <c r="C675" s="25" t="s">
        <v>1117</v>
      </c>
      <c r="D675" s="23" t="s">
        <v>1116</v>
      </c>
      <c r="E675" s="24" t="s">
        <v>158</v>
      </c>
      <c r="F675" s="24" t="s">
        <v>13</v>
      </c>
      <c r="G675" s="21"/>
      <c r="H675" s="21"/>
    </row>
    <row r="676" spans="1:8" s="6" customFormat="1" ht="78.75" x14ac:dyDescent="0.2">
      <c r="A676" s="43">
        <v>43203</v>
      </c>
      <c r="B676" s="43">
        <v>43203</v>
      </c>
      <c r="C676" s="25" t="s">
        <v>1118</v>
      </c>
      <c r="D676" s="23" t="s">
        <v>1116</v>
      </c>
      <c r="E676" s="24" t="s">
        <v>138</v>
      </c>
      <c r="F676" s="24" t="s">
        <v>13</v>
      </c>
      <c r="G676" s="21"/>
      <c r="H676" s="21"/>
    </row>
    <row r="677" spans="1:8" s="6" customFormat="1" ht="141.75" x14ac:dyDescent="0.2">
      <c r="A677" s="43">
        <f>+'Key Dates'!$B$37+3</f>
        <v>43203</v>
      </c>
      <c r="B677" s="43">
        <f>+'Key Dates'!$B$37+10</f>
        <v>43210</v>
      </c>
      <c r="C677" s="25" t="s">
        <v>1883</v>
      </c>
      <c r="D677" s="23" t="s">
        <v>971</v>
      </c>
      <c r="E677" s="24" t="s">
        <v>211</v>
      </c>
      <c r="F677" s="24" t="s">
        <v>42</v>
      </c>
      <c r="G677" s="21"/>
      <c r="H677" s="21"/>
    </row>
    <row r="678" spans="1:8" s="6" customFormat="1" ht="141.75" x14ac:dyDescent="0.2">
      <c r="A678" s="43">
        <f>+'Key Dates'!$B$37+7</f>
        <v>43207</v>
      </c>
      <c r="B678" s="43">
        <f>+'Key Dates'!$B$37+7</f>
        <v>43207</v>
      </c>
      <c r="C678" s="25" t="s">
        <v>1967</v>
      </c>
      <c r="D678" s="23" t="s">
        <v>54</v>
      </c>
      <c r="E678" s="24" t="s">
        <v>211</v>
      </c>
      <c r="F678" s="24" t="s">
        <v>46</v>
      </c>
      <c r="G678" s="21"/>
      <c r="H678" s="21"/>
    </row>
    <row r="679" spans="1:8" s="6" customFormat="1" ht="126" x14ac:dyDescent="0.2">
      <c r="A679" s="43">
        <f>+'Key Dates'!$B$38-21</f>
        <v>43207</v>
      </c>
      <c r="B679" s="43">
        <f>+'Key Dates'!$B$38-21</f>
        <v>43207</v>
      </c>
      <c r="C679" s="25" t="s">
        <v>1660</v>
      </c>
      <c r="D679" s="23" t="s">
        <v>53</v>
      </c>
      <c r="E679" s="24" t="s">
        <v>284</v>
      </c>
      <c r="F679" s="24" t="s">
        <v>216</v>
      </c>
      <c r="G679" s="21"/>
      <c r="H679" s="21"/>
    </row>
    <row r="680" spans="1:8" s="6" customFormat="1" ht="110.25" x14ac:dyDescent="0.2">
      <c r="A680" s="43">
        <f>+'Key Dates'!$B$38-20</f>
        <v>43208</v>
      </c>
      <c r="B680" s="43">
        <f>+'Key Dates'!$B$38-20</f>
        <v>43208</v>
      </c>
      <c r="C680" s="25" t="s">
        <v>1968</v>
      </c>
      <c r="D680" s="23" t="s">
        <v>93</v>
      </c>
      <c r="E680" s="24" t="s">
        <v>284</v>
      </c>
      <c r="F680" s="24" t="s">
        <v>52</v>
      </c>
      <c r="G680" s="21"/>
      <c r="H680" s="21"/>
    </row>
    <row r="681" spans="1:8" s="6" customFormat="1" ht="126" x14ac:dyDescent="0.2">
      <c r="A681" s="43">
        <f>+'Key Dates'!$B$38-20</f>
        <v>43208</v>
      </c>
      <c r="B681" s="43">
        <f>+'Key Dates'!$B$38-20</f>
        <v>43208</v>
      </c>
      <c r="C681" s="25" t="s">
        <v>433</v>
      </c>
      <c r="D681" s="23" t="s">
        <v>94</v>
      </c>
      <c r="E681" s="24" t="s">
        <v>284</v>
      </c>
      <c r="F681" s="24" t="s">
        <v>216</v>
      </c>
      <c r="G681" s="21"/>
      <c r="H681" s="21"/>
    </row>
    <row r="682" spans="1:8" s="6" customFormat="1" ht="204.75" x14ac:dyDescent="0.2">
      <c r="A682" s="43">
        <f>+'Key Dates'!$B$38-20</f>
        <v>43208</v>
      </c>
      <c r="B682" s="43">
        <f>+'Key Dates'!$B$38-4</f>
        <v>43224</v>
      </c>
      <c r="C682" s="25" t="s">
        <v>1942</v>
      </c>
      <c r="D682" s="23" t="s">
        <v>1661</v>
      </c>
      <c r="E682" s="24" t="s">
        <v>284</v>
      </c>
      <c r="F682" s="24" t="s">
        <v>216</v>
      </c>
      <c r="G682" s="21"/>
      <c r="H682" s="21"/>
    </row>
    <row r="683" spans="1:8" s="6" customFormat="1" ht="173.25" x14ac:dyDescent="0.2">
      <c r="A683" s="43">
        <f>+'Key Dates'!$B$38-20</f>
        <v>43208</v>
      </c>
      <c r="B683" s="43">
        <f>+'Key Dates'!$B$38-1</f>
        <v>43227</v>
      </c>
      <c r="C683" s="22" t="s">
        <v>2469</v>
      </c>
      <c r="D683" s="23" t="s">
        <v>20</v>
      </c>
      <c r="E683" s="24" t="s">
        <v>284</v>
      </c>
      <c r="F683" s="24" t="s">
        <v>2145</v>
      </c>
      <c r="G683" s="21"/>
      <c r="H683" s="21"/>
    </row>
    <row r="684" spans="1:8" s="6" customFormat="1" ht="126" x14ac:dyDescent="0.2">
      <c r="A684" s="43">
        <f>+'Key Dates'!$B$38-20</f>
        <v>43208</v>
      </c>
      <c r="B684" s="43">
        <f>+'Key Dates'!$B$38-1</f>
        <v>43227</v>
      </c>
      <c r="C684" s="25" t="s">
        <v>456</v>
      </c>
      <c r="D684" s="23" t="s">
        <v>95</v>
      </c>
      <c r="E684" s="24" t="s">
        <v>284</v>
      </c>
      <c r="F684" s="24" t="s">
        <v>216</v>
      </c>
      <c r="G684" s="21"/>
      <c r="H684" s="21"/>
    </row>
    <row r="685" spans="1:8" s="6" customFormat="1" ht="126" x14ac:dyDescent="0.2">
      <c r="A685" s="43">
        <f>+'Key Dates'!$B$37+10</f>
        <v>43210</v>
      </c>
      <c r="B685" s="43">
        <f>+'Key Dates'!$B$37+10</f>
        <v>43210</v>
      </c>
      <c r="C685" s="25" t="s">
        <v>1038</v>
      </c>
      <c r="D685" s="23" t="s">
        <v>1033</v>
      </c>
      <c r="E685" s="24" t="s">
        <v>211</v>
      </c>
      <c r="F685" s="24" t="s">
        <v>216</v>
      </c>
      <c r="G685" s="21"/>
      <c r="H685" s="21"/>
    </row>
    <row r="686" spans="1:8" s="6" customFormat="1" ht="170.25" x14ac:dyDescent="0.2">
      <c r="A686" s="43">
        <f>+'Key Dates'!$B$38-15</f>
        <v>43213</v>
      </c>
      <c r="B686" s="43">
        <f>+'Key Dates'!$B$38-15</f>
        <v>43213</v>
      </c>
      <c r="C686" s="25" t="s">
        <v>1688</v>
      </c>
      <c r="D686" s="23" t="s">
        <v>1671</v>
      </c>
      <c r="E686" s="24" t="s">
        <v>284</v>
      </c>
      <c r="F686" s="24" t="s">
        <v>10</v>
      </c>
      <c r="G686" s="21"/>
      <c r="H686" s="21"/>
    </row>
    <row r="687" spans="1:8" s="6" customFormat="1" ht="110.25" x14ac:dyDescent="0.2">
      <c r="A687" s="43">
        <f>+'Key Dates'!$B$38-14</f>
        <v>43214</v>
      </c>
      <c r="B687" s="43">
        <f>+'Key Dates'!$B$38-14</f>
        <v>43214</v>
      </c>
      <c r="C687" s="25" t="s">
        <v>504</v>
      </c>
      <c r="D687" s="23" t="s">
        <v>503</v>
      </c>
      <c r="E687" s="24" t="s">
        <v>284</v>
      </c>
      <c r="F687" s="24" t="s">
        <v>10</v>
      </c>
      <c r="G687" s="21"/>
      <c r="H687" s="21"/>
    </row>
    <row r="688" spans="1:8" s="6" customFormat="1" ht="94.5" x14ac:dyDescent="0.2">
      <c r="A688" s="43">
        <f>+'Key Dates'!$B$38-14</f>
        <v>43214</v>
      </c>
      <c r="B688" s="43">
        <f>+'Key Dates'!$B$38-14</f>
        <v>43214</v>
      </c>
      <c r="C688" s="25" t="s">
        <v>532</v>
      </c>
      <c r="D688" s="23" t="s">
        <v>31</v>
      </c>
      <c r="E688" s="24" t="s">
        <v>284</v>
      </c>
      <c r="F688" s="24" t="s">
        <v>10</v>
      </c>
      <c r="G688" s="21"/>
      <c r="H688" s="21"/>
    </row>
    <row r="689" spans="1:8" s="6" customFormat="1" ht="126" x14ac:dyDescent="0.2">
      <c r="A689" s="43">
        <f>+'Key Dates'!$B$38-14</f>
        <v>43214</v>
      </c>
      <c r="B689" s="43">
        <f>+'Key Dates'!$B$38-14</f>
        <v>43214</v>
      </c>
      <c r="C689" s="22" t="s">
        <v>2470</v>
      </c>
      <c r="D689" s="23" t="s">
        <v>480</v>
      </c>
      <c r="E689" s="24" t="s">
        <v>284</v>
      </c>
      <c r="F689" s="24" t="s">
        <v>2144</v>
      </c>
      <c r="G689" s="21"/>
      <c r="H689" s="21"/>
    </row>
    <row r="690" spans="1:8" s="6" customFormat="1" ht="110.25" x14ac:dyDescent="0.2">
      <c r="A690" s="43">
        <f>+'Key Dates'!$B$38-14</f>
        <v>43214</v>
      </c>
      <c r="B690" s="43">
        <f>+'Key Dates'!$B$38-14</f>
        <v>43214</v>
      </c>
      <c r="C690" s="25" t="s">
        <v>1969</v>
      </c>
      <c r="D690" s="23" t="s">
        <v>14</v>
      </c>
      <c r="E690" s="24" t="s">
        <v>284</v>
      </c>
      <c r="F690" s="24" t="s">
        <v>10</v>
      </c>
      <c r="G690" s="21"/>
      <c r="H690" s="21"/>
    </row>
    <row r="691" spans="1:8" s="6" customFormat="1" ht="126" x14ac:dyDescent="0.2">
      <c r="A691" s="43">
        <f>+'Key Dates'!$B$7-112</f>
        <v>43214</v>
      </c>
      <c r="B691" s="43">
        <f>+'Key Dates'!$B$7-112</f>
        <v>43214</v>
      </c>
      <c r="C691" s="25" t="s">
        <v>1193</v>
      </c>
      <c r="D691" s="23" t="s">
        <v>1192</v>
      </c>
      <c r="E691" s="24" t="s">
        <v>138</v>
      </c>
      <c r="F691" s="24" t="s">
        <v>10</v>
      </c>
      <c r="G691" s="21"/>
      <c r="H691" s="21"/>
    </row>
    <row r="692" spans="1:8" s="6" customFormat="1" ht="126" x14ac:dyDescent="0.2">
      <c r="A692" s="43">
        <f>+'Key Dates'!$B$7-112</f>
        <v>43214</v>
      </c>
      <c r="B692" s="43">
        <f>+'Key Dates'!$B$7-112</f>
        <v>43214</v>
      </c>
      <c r="C692" s="25" t="s">
        <v>1194</v>
      </c>
      <c r="D692" s="23" t="s">
        <v>1192</v>
      </c>
      <c r="E692" s="24" t="s">
        <v>141</v>
      </c>
      <c r="F692" s="24" t="s">
        <v>10</v>
      </c>
      <c r="G692" s="21"/>
      <c r="H692" s="21"/>
    </row>
    <row r="693" spans="1:8" s="6" customFormat="1" ht="126" x14ac:dyDescent="0.2">
      <c r="A693" s="43">
        <f>+'Key Dates'!$B$7-112</f>
        <v>43214</v>
      </c>
      <c r="B693" s="43">
        <f>+'Key Dates'!$B$7-112</f>
        <v>43214</v>
      </c>
      <c r="C693" s="25" t="s">
        <v>1195</v>
      </c>
      <c r="D693" s="23" t="s">
        <v>1192</v>
      </c>
      <c r="E693" s="24" t="s">
        <v>142</v>
      </c>
      <c r="F693" s="24" t="s">
        <v>10</v>
      </c>
      <c r="G693" s="21"/>
      <c r="H693" s="21"/>
    </row>
    <row r="694" spans="1:8" s="6" customFormat="1" ht="126" x14ac:dyDescent="0.2">
      <c r="A694" s="43">
        <f>+'Key Dates'!$B$7-112</f>
        <v>43214</v>
      </c>
      <c r="B694" s="43">
        <f>+'Key Dates'!$B$7-112</f>
        <v>43214</v>
      </c>
      <c r="C694" s="25" t="s">
        <v>1196</v>
      </c>
      <c r="D694" s="23" t="s">
        <v>1192</v>
      </c>
      <c r="E694" s="24" t="s">
        <v>158</v>
      </c>
      <c r="F694" s="24" t="s">
        <v>10</v>
      </c>
      <c r="G694" s="21"/>
      <c r="H694" s="21"/>
    </row>
    <row r="695" spans="1:8" s="6" customFormat="1" ht="126" x14ac:dyDescent="0.2">
      <c r="A695" s="43">
        <f>+'Key Dates'!$B$6+42</f>
        <v>43214</v>
      </c>
      <c r="B695" s="43">
        <f>+'Key Dates'!$B$6+42</f>
        <v>43214</v>
      </c>
      <c r="C695" s="22" t="s">
        <v>2245</v>
      </c>
      <c r="D695" s="23" t="s">
        <v>1791</v>
      </c>
      <c r="E695" s="24" t="s">
        <v>138</v>
      </c>
      <c r="F695" s="24" t="s">
        <v>216</v>
      </c>
      <c r="G695" s="21"/>
      <c r="H695" s="21"/>
    </row>
    <row r="696" spans="1:8" s="6" customFormat="1" ht="126" x14ac:dyDescent="0.2">
      <c r="A696" s="43">
        <f>+'Key Dates'!$B$6+42</f>
        <v>43214</v>
      </c>
      <c r="B696" s="43">
        <f>+'Key Dates'!$B$6+42</f>
        <v>43214</v>
      </c>
      <c r="C696" s="22" t="s">
        <v>2246</v>
      </c>
      <c r="D696" s="23" t="s">
        <v>1791</v>
      </c>
      <c r="E696" s="24" t="s">
        <v>158</v>
      </c>
      <c r="F696" s="24" t="s">
        <v>216</v>
      </c>
      <c r="G696" s="21"/>
      <c r="H696" s="21"/>
    </row>
    <row r="697" spans="1:8" s="6" customFormat="1" ht="141.75" x14ac:dyDescent="0.2">
      <c r="A697" s="43">
        <f>+'Key Dates'!$B$6+42</f>
        <v>43214</v>
      </c>
      <c r="B697" s="43">
        <f>+'Key Dates'!$B$6+42</f>
        <v>43214</v>
      </c>
      <c r="C697" s="22" t="s">
        <v>2247</v>
      </c>
      <c r="D697" s="23" t="s">
        <v>1791</v>
      </c>
      <c r="E697" s="24" t="s">
        <v>156</v>
      </c>
      <c r="F697" s="24" t="s">
        <v>216</v>
      </c>
      <c r="G697" s="21"/>
      <c r="H697" s="21"/>
    </row>
    <row r="698" spans="1:8" s="6" customFormat="1" ht="110.25" x14ac:dyDescent="0.2">
      <c r="A698" s="43">
        <f>+'Key Dates'!$B$7-112</f>
        <v>43214</v>
      </c>
      <c r="B698" s="43">
        <f>+'Key Dates'!$B$7-102</f>
        <v>43224</v>
      </c>
      <c r="C698" s="25" t="s">
        <v>1197</v>
      </c>
      <c r="D698" s="23" t="s">
        <v>1192</v>
      </c>
      <c r="E698" s="24" t="s">
        <v>138</v>
      </c>
      <c r="F698" s="24" t="s">
        <v>10</v>
      </c>
      <c r="G698" s="21"/>
      <c r="H698" s="21"/>
    </row>
    <row r="699" spans="1:8" s="6" customFormat="1" ht="110.25" x14ac:dyDescent="0.2">
      <c r="A699" s="43">
        <f>+'Key Dates'!$B$7-112</f>
        <v>43214</v>
      </c>
      <c r="B699" s="43">
        <f>+'Key Dates'!$B$7-102</f>
        <v>43224</v>
      </c>
      <c r="C699" s="25" t="s">
        <v>1198</v>
      </c>
      <c r="D699" s="23" t="s">
        <v>1192</v>
      </c>
      <c r="E699" s="24" t="s">
        <v>141</v>
      </c>
      <c r="F699" s="24" t="s">
        <v>10</v>
      </c>
      <c r="G699" s="21"/>
      <c r="H699" s="21"/>
    </row>
    <row r="700" spans="1:8" s="6" customFormat="1" ht="110.25" x14ac:dyDescent="0.2">
      <c r="A700" s="43">
        <f>+'Key Dates'!$B$7-112</f>
        <v>43214</v>
      </c>
      <c r="B700" s="43">
        <f>+'Key Dates'!$B$7-102</f>
        <v>43224</v>
      </c>
      <c r="C700" s="25" t="s">
        <v>1199</v>
      </c>
      <c r="D700" s="23" t="s">
        <v>1192</v>
      </c>
      <c r="E700" s="24" t="s">
        <v>142</v>
      </c>
      <c r="F700" s="24" t="s">
        <v>10</v>
      </c>
      <c r="G700" s="21"/>
      <c r="H700" s="21"/>
    </row>
    <row r="701" spans="1:8" s="6" customFormat="1" ht="110.25" x14ac:dyDescent="0.2">
      <c r="A701" s="43">
        <f>+'Key Dates'!$B$7-112</f>
        <v>43214</v>
      </c>
      <c r="B701" s="43">
        <f>+'Key Dates'!$B$7-102</f>
        <v>43224</v>
      </c>
      <c r="C701" s="25" t="s">
        <v>1200</v>
      </c>
      <c r="D701" s="23" t="s">
        <v>1192</v>
      </c>
      <c r="E701" s="24" t="s">
        <v>158</v>
      </c>
      <c r="F701" s="24" t="s">
        <v>10</v>
      </c>
      <c r="G701" s="21"/>
      <c r="H701" s="21"/>
    </row>
    <row r="702" spans="1:8" s="6" customFormat="1" ht="110.25" x14ac:dyDescent="0.2">
      <c r="A702" s="43">
        <f>+'Key Dates'!$B$7-112</f>
        <v>43214</v>
      </c>
      <c r="B702" s="43">
        <f>+'Key Dates'!$B$7-102</f>
        <v>43224</v>
      </c>
      <c r="C702" s="25" t="s">
        <v>1201</v>
      </c>
      <c r="D702" s="23" t="s">
        <v>1192</v>
      </c>
      <c r="E702" s="24" t="s">
        <v>144</v>
      </c>
      <c r="F702" s="24" t="s">
        <v>10</v>
      </c>
      <c r="G702" s="21"/>
      <c r="H702" s="21"/>
    </row>
    <row r="703" spans="1:8" s="6" customFormat="1" ht="126" x14ac:dyDescent="0.2">
      <c r="A703" s="43">
        <f>+'Key Dates'!$B$7-112</f>
        <v>43214</v>
      </c>
      <c r="B703" s="43">
        <f>+'Key Dates'!$B$7-102</f>
        <v>43224</v>
      </c>
      <c r="C703" s="25" t="s">
        <v>1202</v>
      </c>
      <c r="D703" s="23" t="s">
        <v>1192</v>
      </c>
      <c r="E703" s="24" t="s">
        <v>145</v>
      </c>
      <c r="F703" s="24" t="s">
        <v>10</v>
      </c>
      <c r="G703" s="21"/>
      <c r="H703" s="21"/>
    </row>
    <row r="704" spans="1:8" s="6" customFormat="1" ht="126" x14ac:dyDescent="0.2">
      <c r="A704" s="43">
        <f>+'Key Dates'!$B$7-112</f>
        <v>43214</v>
      </c>
      <c r="B704" s="43">
        <f>+'Key Dates'!$B$7-102</f>
        <v>43224</v>
      </c>
      <c r="C704" s="25" t="s">
        <v>1203</v>
      </c>
      <c r="D704" s="23" t="s">
        <v>1192</v>
      </c>
      <c r="E704" s="24" t="s">
        <v>156</v>
      </c>
      <c r="F704" s="24" t="s">
        <v>10</v>
      </c>
      <c r="G704" s="21"/>
      <c r="H704" s="21"/>
    </row>
    <row r="705" spans="1:8" s="6" customFormat="1" ht="126" x14ac:dyDescent="0.2">
      <c r="A705" s="43">
        <f>+'Key Dates'!$B$7-112</f>
        <v>43214</v>
      </c>
      <c r="B705" s="43">
        <f>+'Key Dates'!$B$7-102</f>
        <v>43224</v>
      </c>
      <c r="C705" s="25" t="s">
        <v>1204</v>
      </c>
      <c r="D705" s="23" t="s">
        <v>1192</v>
      </c>
      <c r="E705" s="24" t="s">
        <v>157</v>
      </c>
      <c r="F705" s="24" t="s">
        <v>10</v>
      </c>
      <c r="G705" s="21"/>
      <c r="H705" s="21"/>
    </row>
    <row r="706" spans="1:8" s="6" customFormat="1" ht="110.25" x14ac:dyDescent="0.2">
      <c r="A706" s="43">
        <f>+'Key Dates'!$B$38-14</f>
        <v>43214</v>
      </c>
      <c r="B706" s="43">
        <f>+'Key Dates'!$B$38-1</f>
        <v>43227</v>
      </c>
      <c r="C706" s="25" t="s">
        <v>599</v>
      </c>
      <c r="D706" s="23">
        <v>206.83</v>
      </c>
      <c r="E706" s="24" t="s">
        <v>284</v>
      </c>
      <c r="F706" s="24" t="s">
        <v>49</v>
      </c>
      <c r="G706" s="21"/>
      <c r="H706" s="21"/>
    </row>
    <row r="707" spans="1:8" s="6" customFormat="1" ht="63" x14ac:dyDescent="0.2">
      <c r="A707" s="43">
        <f>+'Key Dates'!$B$6+42</f>
        <v>43214</v>
      </c>
      <c r="B707" s="43">
        <f>+'Key Dates'!$B$6+70</f>
        <v>43242</v>
      </c>
      <c r="C707" s="22" t="s">
        <v>2248</v>
      </c>
      <c r="D707" s="23" t="s">
        <v>73</v>
      </c>
      <c r="E707" s="24" t="s">
        <v>138</v>
      </c>
      <c r="F707" s="24" t="s">
        <v>2145</v>
      </c>
      <c r="G707" s="21"/>
      <c r="H707" s="21"/>
    </row>
    <row r="708" spans="1:8" s="6" customFormat="1" ht="63" x14ac:dyDescent="0.2">
      <c r="A708" s="43">
        <f>+'Key Dates'!$B$6+42</f>
        <v>43214</v>
      </c>
      <c r="B708" s="43">
        <f>+'Key Dates'!$B$6+70</f>
        <v>43242</v>
      </c>
      <c r="C708" s="22" t="s">
        <v>2249</v>
      </c>
      <c r="D708" s="23" t="s">
        <v>73</v>
      </c>
      <c r="E708" s="24" t="s">
        <v>158</v>
      </c>
      <c r="F708" s="24" t="s">
        <v>2145</v>
      </c>
      <c r="G708" s="21"/>
      <c r="H708" s="21"/>
    </row>
    <row r="709" spans="1:8" s="6" customFormat="1" ht="78.75" x14ac:dyDescent="0.2">
      <c r="A709" s="43">
        <f>+'Key Dates'!$B$6+42</f>
        <v>43214</v>
      </c>
      <c r="B709" s="43">
        <f>+'Key Dates'!$B$6+70</f>
        <v>43242</v>
      </c>
      <c r="C709" s="22" t="s">
        <v>2250</v>
      </c>
      <c r="D709" s="23" t="s">
        <v>73</v>
      </c>
      <c r="E709" s="24" t="s">
        <v>156</v>
      </c>
      <c r="F709" s="24" t="s">
        <v>2145</v>
      </c>
      <c r="G709" s="21"/>
      <c r="H709" s="21"/>
    </row>
    <row r="710" spans="1:8" s="6" customFormat="1" ht="126" x14ac:dyDescent="0.2">
      <c r="A710" s="43">
        <f>+'Key Dates'!$B$38-11</f>
        <v>43217</v>
      </c>
      <c r="B710" s="43">
        <f>+'Key Dates'!$B$38-11</f>
        <v>43217</v>
      </c>
      <c r="C710" s="25" t="s">
        <v>1279</v>
      </c>
      <c r="D710" s="23" t="s">
        <v>503</v>
      </c>
      <c r="E710" s="24" t="s">
        <v>284</v>
      </c>
      <c r="F710" s="24" t="s">
        <v>10</v>
      </c>
      <c r="G710" s="21"/>
      <c r="H710" s="21"/>
    </row>
    <row r="711" spans="1:8" s="6" customFormat="1" ht="94.5" x14ac:dyDescent="0.2">
      <c r="A711" s="43">
        <f>+'Key Dates'!$B$38-10</f>
        <v>43218</v>
      </c>
      <c r="B711" s="43">
        <f>+'Key Dates'!$B$38-10</f>
        <v>43218</v>
      </c>
      <c r="C711" s="25" t="s">
        <v>640</v>
      </c>
      <c r="D711" s="23" t="s">
        <v>30</v>
      </c>
      <c r="E711" s="24" t="s">
        <v>284</v>
      </c>
      <c r="F711" s="24" t="s">
        <v>52</v>
      </c>
      <c r="G711" s="21"/>
      <c r="H711" s="21"/>
    </row>
    <row r="712" spans="1:8" s="6" customFormat="1" ht="94.5" x14ac:dyDescent="0.2">
      <c r="A712" s="43">
        <f>+'Key Dates'!$B$38-10</f>
        <v>43218</v>
      </c>
      <c r="B712" s="43">
        <f>+'Key Dates'!$B$38-10</f>
        <v>43218</v>
      </c>
      <c r="C712" s="25" t="s">
        <v>1110</v>
      </c>
      <c r="D712" s="23" t="s">
        <v>45</v>
      </c>
      <c r="E712" s="24" t="s">
        <v>284</v>
      </c>
      <c r="F712" s="24" t="s">
        <v>46</v>
      </c>
      <c r="G712" s="21"/>
      <c r="H712" s="21"/>
    </row>
    <row r="713" spans="1:8" s="6" customFormat="1" ht="110.25" x14ac:dyDescent="0.2">
      <c r="A713" s="43">
        <v>43220</v>
      </c>
      <c r="B713" s="43">
        <v>43220</v>
      </c>
      <c r="C713" s="25" t="s">
        <v>1445</v>
      </c>
      <c r="D713" s="23" t="s">
        <v>1446</v>
      </c>
      <c r="E713" s="24" t="s">
        <v>138</v>
      </c>
      <c r="F713" s="24" t="s">
        <v>49</v>
      </c>
      <c r="G713" s="21"/>
      <c r="H713" s="21"/>
    </row>
    <row r="714" spans="1:8" s="6" customFormat="1" ht="110.25" x14ac:dyDescent="0.2">
      <c r="A714" s="43">
        <v>43220</v>
      </c>
      <c r="B714" s="43">
        <v>43220</v>
      </c>
      <c r="C714" s="25" t="s">
        <v>1447</v>
      </c>
      <c r="D714" s="23" t="s">
        <v>1446</v>
      </c>
      <c r="E714" s="24" t="s">
        <v>158</v>
      </c>
      <c r="F714" s="24" t="s">
        <v>49</v>
      </c>
      <c r="G714" s="21"/>
      <c r="H714" s="21"/>
    </row>
    <row r="715" spans="1:8" s="6" customFormat="1" ht="126" x14ac:dyDescent="0.2">
      <c r="A715" s="43">
        <v>43220</v>
      </c>
      <c r="B715" s="43">
        <v>43220</v>
      </c>
      <c r="C715" s="25" t="s">
        <v>1448</v>
      </c>
      <c r="D715" s="23" t="s">
        <v>1446</v>
      </c>
      <c r="E715" s="24" t="s">
        <v>144</v>
      </c>
      <c r="F715" s="24" t="s">
        <v>49</v>
      </c>
      <c r="G715" s="21"/>
      <c r="H715" s="21"/>
    </row>
    <row r="716" spans="1:8" s="6" customFormat="1" ht="126" x14ac:dyDescent="0.2">
      <c r="A716" s="43">
        <v>43220</v>
      </c>
      <c r="B716" s="43">
        <v>43220</v>
      </c>
      <c r="C716" s="25" t="s">
        <v>1449</v>
      </c>
      <c r="D716" s="23" t="s">
        <v>1446</v>
      </c>
      <c r="E716" s="24" t="s">
        <v>145</v>
      </c>
      <c r="F716" s="24" t="s">
        <v>49</v>
      </c>
      <c r="G716" s="21"/>
      <c r="H716" s="21"/>
    </row>
    <row r="717" spans="1:8" s="6" customFormat="1" ht="126" x14ac:dyDescent="0.2">
      <c r="A717" s="43">
        <v>43220</v>
      </c>
      <c r="B717" s="43">
        <v>43220</v>
      </c>
      <c r="C717" s="25" t="s">
        <v>1450</v>
      </c>
      <c r="D717" s="23" t="s">
        <v>1446</v>
      </c>
      <c r="E717" s="24" t="s">
        <v>156</v>
      </c>
      <c r="F717" s="24" t="s">
        <v>49</v>
      </c>
      <c r="G717" s="21"/>
      <c r="H717" s="21"/>
    </row>
    <row r="718" spans="1:8" s="6" customFormat="1" ht="126" x14ac:dyDescent="0.2">
      <c r="A718" s="43">
        <v>43220</v>
      </c>
      <c r="B718" s="43">
        <v>43220</v>
      </c>
      <c r="C718" s="25" t="s">
        <v>1451</v>
      </c>
      <c r="D718" s="23" t="s">
        <v>1446</v>
      </c>
      <c r="E718" s="24" t="s">
        <v>157</v>
      </c>
      <c r="F718" s="24" t="s">
        <v>49</v>
      </c>
      <c r="G718" s="21"/>
      <c r="H718" s="21"/>
    </row>
    <row r="719" spans="1:8" s="6" customFormat="1" ht="126" x14ac:dyDescent="0.2">
      <c r="A719" s="43">
        <v>43221</v>
      </c>
      <c r="B719" s="43">
        <v>43221</v>
      </c>
      <c r="C719" s="25" t="s">
        <v>1214</v>
      </c>
      <c r="D719" s="23" t="s">
        <v>100</v>
      </c>
      <c r="E719" s="24" t="s">
        <v>138</v>
      </c>
      <c r="F719" s="24" t="s">
        <v>52</v>
      </c>
      <c r="G719" s="21"/>
      <c r="H719" s="21"/>
    </row>
    <row r="720" spans="1:8" s="6" customFormat="1" ht="126" x14ac:dyDescent="0.2">
      <c r="A720" s="43">
        <v>43221</v>
      </c>
      <c r="B720" s="43">
        <v>43221</v>
      </c>
      <c r="C720" s="25" t="s">
        <v>1215</v>
      </c>
      <c r="D720" s="23" t="s">
        <v>100</v>
      </c>
      <c r="E720" s="24" t="s">
        <v>142</v>
      </c>
      <c r="F720" s="24" t="s">
        <v>52</v>
      </c>
      <c r="G720" s="21"/>
      <c r="H720" s="21"/>
    </row>
    <row r="721" spans="1:8" s="6" customFormat="1" ht="126" x14ac:dyDescent="0.2">
      <c r="A721" s="43">
        <v>43221</v>
      </c>
      <c r="B721" s="43">
        <v>43221</v>
      </c>
      <c r="C721" s="25" t="s">
        <v>1216</v>
      </c>
      <c r="D721" s="23" t="s">
        <v>100</v>
      </c>
      <c r="E721" s="24" t="s">
        <v>158</v>
      </c>
      <c r="F721" s="24" t="s">
        <v>52</v>
      </c>
      <c r="G721" s="21"/>
      <c r="H721" s="21"/>
    </row>
    <row r="722" spans="1:8" s="6" customFormat="1" ht="141.75" x14ac:dyDescent="0.2">
      <c r="A722" s="43">
        <v>43221</v>
      </c>
      <c r="B722" s="43">
        <v>43221</v>
      </c>
      <c r="C722" s="25" t="s">
        <v>1217</v>
      </c>
      <c r="D722" s="23" t="s">
        <v>100</v>
      </c>
      <c r="E722" s="24" t="s">
        <v>144</v>
      </c>
      <c r="F722" s="24" t="s">
        <v>52</v>
      </c>
      <c r="G722" s="21"/>
      <c r="H722" s="21"/>
    </row>
    <row r="723" spans="1:8" s="6" customFormat="1" ht="141.75" x14ac:dyDescent="0.2">
      <c r="A723" s="43">
        <v>43221</v>
      </c>
      <c r="B723" s="43">
        <v>43221</v>
      </c>
      <c r="C723" s="25" t="s">
        <v>1218</v>
      </c>
      <c r="D723" s="23" t="s">
        <v>100</v>
      </c>
      <c r="E723" s="24" t="s">
        <v>145</v>
      </c>
      <c r="F723" s="24" t="s">
        <v>52</v>
      </c>
      <c r="G723" s="21"/>
      <c r="H723" s="21"/>
    </row>
    <row r="724" spans="1:8" s="6" customFormat="1" ht="141.75" x14ac:dyDescent="0.2">
      <c r="A724" s="43">
        <v>43221</v>
      </c>
      <c r="B724" s="43">
        <v>43221</v>
      </c>
      <c r="C724" s="25" t="s">
        <v>1219</v>
      </c>
      <c r="D724" s="23" t="s">
        <v>100</v>
      </c>
      <c r="E724" s="24" t="s">
        <v>156</v>
      </c>
      <c r="F724" s="24" t="s">
        <v>52</v>
      </c>
      <c r="G724" s="21"/>
      <c r="H724" s="21"/>
    </row>
    <row r="725" spans="1:8" s="6" customFormat="1" ht="141.75" x14ac:dyDescent="0.2">
      <c r="A725" s="43">
        <v>43221</v>
      </c>
      <c r="B725" s="43">
        <v>43221</v>
      </c>
      <c r="C725" s="25" t="s">
        <v>1220</v>
      </c>
      <c r="D725" s="23" t="s">
        <v>100</v>
      </c>
      <c r="E725" s="24" t="s">
        <v>157</v>
      </c>
      <c r="F725" s="24" t="s">
        <v>52</v>
      </c>
      <c r="G725" s="21"/>
      <c r="H725" s="21"/>
    </row>
    <row r="726" spans="1:8" s="6" customFormat="1" ht="110.25" x14ac:dyDescent="0.2">
      <c r="A726" s="43">
        <v>43221</v>
      </c>
      <c r="B726" s="43">
        <v>43221</v>
      </c>
      <c r="C726" s="25" t="s">
        <v>1205</v>
      </c>
      <c r="D726" s="23" t="s">
        <v>16</v>
      </c>
      <c r="E726" s="24" t="s">
        <v>138</v>
      </c>
      <c r="F726" s="24" t="s">
        <v>17</v>
      </c>
      <c r="G726" s="21"/>
      <c r="H726" s="21"/>
    </row>
    <row r="727" spans="1:8" s="6" customFormat="1" ht="110.25" x14ac:dyDescent="0.2">
      <c r="A727" s="43">
        <v>43221</v>
      </c>
      <c r="B727" s="43">
        <v>43221</v>
      </c>
      <c r="C727" s="25" t="s">
        <v>1206</v>
      </c>
      <c r="D727" s="23" t="s">
        <v>16</v>
      </c>
      <c r="E727" s="24" t="s">
        <v>142</v>
      </c>
      <c r="F727" s="24" t="s">
        <v>17</v>
      </c>
      <c r="G727" s="21"/>
      <c r="H727" s="21"/>
    </row>
    <row r="728" spans="1:8" s="6" customFormat="1" ht="110.25" x14ac:dyDescent="0.2">
      <c r="A728" s="43">
        <v>43221</v>
      </c>
      <c r="B728" s="43">
        <v>43221</v>
      </c>
      <c r="C728" s="25" t="s">
        <v>1207</v>
      </c>
      <c r="D728" s="23" t="s">
        <v>16</v>
      </c>
      <c r="E728" s="24" t="s">
        <v>158</v>
      </c>
      <c r="F728" s="24" t="s">
        <v>17</v>
      </c>
      <c r="G728" s="21"/>
      <c r="H728" s="21"/>
    </row>
    <row r="729" spans="1:8" s="6" customFormat="1" ht="110.25" x14ac:dyDescent="0.2">
      <c r="A729" s="43">
        <v>43221</v>
      </c>
      <c r="B729" s="43">
        <v>43221</v>
      </c>
      <c r="C729" s="25" t="s">
        <v>1208</v>
      </c>
      <c r="D729" s="23" t="s">
        <v>16</v>
      </c>
      <c r="E729" s="24" t="s">
        <v>144</v>
      </c>
      <c r="F729" s="24" t="s">
        <v>17</v>
      </c>
      <c r="G729" s="21"/>
      <c r="H729" s="21"/>
    </row>
    <row r="730" spans="1:8" s="6" customFormat="1" ht="110.25" x14ac:dyDescent="0.2">
      <c r="A730" s="43">
        <v>43221</v>
      </c>
      <c r="B730" s="43">
        <v>43221</v>
      </c>
      <c r="C730" s="25" t="s">
        <v>1209</v>
      </c>
      <c r="D730" s="23" t="s">
        <v>16</v>
      </c>
      <c r="E730" s="24" t="s">
        <v>145</v>
      </c>
      <c r="F730" s="24" t="s">
        <v>17</v>
      </c>
      <c r="G730" s="21"/>
      <c r="H730" s="21"/>
    </row>
    <row r="731" spans="1:8" s="6" customFormat="1" ht="110.25" x14ac:dyDescent="0.2">
      <c r="A731" s="43">
        <v>43221</v>
      </c>
      <c r="B731" s="43">
        <v>43221</v>
      </c>
      <c r="C731" s="25" t="s">
        <v>1210</v>
      </c>
      <c r="D731" s="23" t="s">
        <v>16</v>
      </c>
      <c r="E731" s="24" t="s">
        <v>156</v>
      </c>
      <c r="F731" s="24" t="s">
        <v>17</v>
      </c>
      <c r="G731" s="21"/>
      <c r="H731" s="21"/>
    </row>
    <row r="732" spans="1:8" s="6" customFormat="1" ht="110.25" x14ac:dyDescent="0.2">
      <c r="A732" s="43">
        <v>43221</v>
      </c>
      <c r="B732" s="43">
        <v>43221</v>
      </c>
      <c r="C732" s="25" t="s">
        <v>1211</v>
      </c>
      <c r="D732" s="23" t="s">
        <v>16</v>
      </c>
      <c r="E732" s="24" t="s">
        <v>157</v>
      </c>
      <c r="F732" s="24" t="s">
        <v>17</v>
      </c>
      <c r="G732" s="21"/>
      <c r="H732" s="21"/>
    </row>
    <row r="733" spans="1:8" s="6" customFormat="1" ht="110.25" x14ac:dyDescent="0.2">
      <c r="A733" s="43">
        <v>43221</v>
      </c>
      <c r="B733" s="43">
        <v>43221</v>
      </c>
      <c r="C733" s="25" t="s">
        <v>1212</v>
      </c>
      <c r="D733" s="23" t="s">
        <v>16</v>
      </c>
      <c r="E733" s="24" t="s">
        <v>146</v>
      </c>
      <c r="F733" s="24" t="s">
        <v>17</v>
      </c>
      <c r="G733" s="21"/>
      <c r="H733" s="21"/>
    </row>
    <row r="734" spans="1:8" s="6" customFormat="1" ht="110.25" x14ac:dyDescent="0.2">
      <c r="A734" s="43">
        <v>43221</v>
      </c>
      <c r="B734" s="43">
        <v>43221</v>
      </c>
      <c r="C734" s="25" t="s">
        <v>1213</v>
      </c>
      <c r="D734" s="23" t="s">
        <v>16</v>
      </c>
      <c r="E734" s="24" t="s">
        <v>147</v>
      </c>
      <c r="F734" s="24" t="s">
        <v>17</v>
      </c>
      <c r="G734" s="21"/>
      <c r="H734" s="21"/>
    </row>
    <row r="735" spans="1:8" s="6" customFormat="1" ht="78.75" x14ac:dyDescent="0.2">
      <c r="A735" s="43">
        <v>43221</v>
      </c>
      <c r="B735" s="43">
        <v>43221</v>
      </c>
      <c r="C735" s="25" t="s">
        <v>1221</v>
      </c>
      <c r="D735" s="23" t="s">
        <v>75</v>
      </c>
      <c r="E735" s="24" t="s">
        <v>138</v>
      </c>
      <c r="F735" s="24" t="s">
        <v>17</v>
      </c>
      <c r="G735" s="21"/>
      <c r="H735" s="21"/>
    </row>
    <row r="736" spans="1:8" s="6" customFormat="1" ht="78.75" x14ac:dyDescent="0.2">
      <c r="A736" s="43">
        <v>43221</v>
      </c>
      <c r="B736" s="43">
        <v>43221</v>
      </c>
      <c r="C736" s="25" t="s">
        <v>1222</v>
      </c>
      <c r="D736" s="23" t="s">
        <v>75</v>
      </c>
      <c r="E736" s="24" t="s">
        <v>142</v>
      </c>
      <c r="F736" s="24" t="s">
        <v>17</v>
      </c>
      <c r="G736" s="21"/>
      <c r="H736" s="21"/>
    </row>
    <row r="737" spans="1:8" s="6" customFormat="1" ht="78.75" x14ac:dyDescent="0.2">
      <c r="A737" s="43">
        <v>43221</v>
      </c>
      <c r="B737" s="43">
        <v>43221</v>
      </c>
      <c r="C737" s="25" t="s">
        <v>1223</v>
      </c>
      <c r="D737" s="23" t="s">
        <v>75</v>
      </c>
      <c r="E737" s="24" t="s">
        <v>158</v>
      </c>
      <c r="F737" s="24" t="s">
        <v>17</v>
      </c>
      <c r="G737" s="21"/>
      <c r="H737" s="21"/>
    </row>
    <row r="738" spans="1:8" s="6" customFormat="1" ht="78.75" x14ac:dyDescent="0.2">
      <c r="A738" s="43">
        <v>43221</v>
      </c>
      <c r="B738" s="43">
        <v>43221</v>
      </c>
      <c r="C738" s="25" t="s">
        <v>1224</v>
      </c>
      <c r="D738" s="23" t="s">
        <v>75</v>
      </c>
      <c r="E738" s="24" t="s">
        <v>144</v>
      </c>
      <c r="F738" s="24" t="s">
        <v>17</v>
      </c>
      <c r="G738" s="21"/>
      <c r="H738" s="21"/>
    </row>
    <row r="739" spans="1:8" s="6" customFormat="1" ht="78.75" x14ac:dyDescent="0.2">
      <c r="A739" s="43">
        <v>43221</v>
      </c>
      <c r="B739" s="43">
        <v>43221</v>
      </c>
      <c r="C739" s="25" t="s">
        <v>1225</v>
      </c>
      <c r="D739" s="23" t="s">
        <v>75</v>
      </c>
      <c r="E739" s="24" t="s">
        <v>145</v>
      </c>
      <c r="F739" s="24" t="s">
        <v>17</v>
      </c>
      <c r="G739" s="21"/>
      <c r="H739" s="21"/>
    </row>
    <row r="740" spans="1:8" s="6" customFormat="1" ht="78.75" x14ac:dyDescent="0.2">
      <c r="A740" s="43">
        <v>43221</v>
      </c>
      <c r="B740" s="43">
        <v>43221</v>
      </c>
      <c r="C740" s="25" t="s">
        <v>1226</v>
      </c>
      <c r="D740" s="23" t="s">
        <v>75</v>
      </c>
      <c r="E740" s="24" t="s">
        <v>156</v>
      </c>
      <c r="F740" s="24" t="s">
        <v>17</v>
      </c>
      <c r="G740" s="21"/>
      <c r="H740" s="21"/>
    </row>
    <row r="741" spans="1:8" s="6" customFormat="1" ht="78.75" x14ac:dyDescent="0.2">
      <c r="A741" s="43">
        <v>43221</v>
      </c>
      <c r="B741" s="43">
        <v>43221</v>
      </c>
      <c r="C741" s="25" t="s">
        <v>1227</v>
      </c>
      <c r="D741" s="23" t="s">
        <v>75</v>
      </c>
      <c r="E741" s="24" t="s">
        <v>157</v>
      </c>
      <c r="F741" s="24" t="s">
        <v>17</v>
      </c>
      <c r="G741" s="21"/>
      <c r="H741" s="21"/>
    </row>
    <row r="742" spans="1:8" s="6" customFormat="1" ht="78.75" x14ac:dyDescent="0.2">
      <c r="A742" s="43">
        <v>43221</v>
      </c>
      <c r="B742" s="43">
        <v>43221</v>
      </c>
      <c r="C742" s="25" t="s">
        <v>1228</v>
      </c>
      <c r="D742" s="23" t="s">
        <v>75</v>
      </c>
      <c r="E742" s="24" t="s">
        <v>146</v>
      </c>
      <c r="F742" s="24" t="s">
        <v>17</v>
      </c>
      <c r="G742" s="21"/>
      <c r="H742" s="21"/>
    </row>
    <row r="743" spans="1:8" s="6" customFormat="1" ht="94.5" x14ac:dyDescent="0.2">
      <c r="A743" s="43">
        <v>43221</v>
      </c>
      <c r="B743" s="43">
        <v>43221</v>
      </c>
      <c r="C743" s="25" t="s">
        <v>1229</v>
      </c>
      <c r="D743" s="23" t="s">
        <v>75</v>
      </c>
      <c r="E743" s="24" t="s">
        <v>147</v>
      </c>
      <c r="F743" s="24" t="s">
        <v>17</v>
      </c>
      <c r="G743" s="21"/>
      <c r="H743" s="21"/>
    </row>
    <row r="744" spans="1:8" s="6" customFormat="1" ht="110.25" x14ac:dyDescent="0.2">
      <c r="A744" s="43">
        <v>43221</v>
      </c>
      <c r="B744" s="43">
        <v>43221</v>
      </c>
      <c r="C744" s="25" t="s">
        <v>1394</v>
      </c>
      <c r="D744" s="23" t="s">
        <v>105</v>
      </c>
      <c r="E744" s="24" t="s">
        <v>138</v>
      </c>
      <c r="F744" s="24" t="s">
        <v>57</v>
      </c>
      <c r="G744" s="21"/>
      <c r="H744" s="21"/>
    </row>
    <row r="745" spans="1:8" s="6" customFormat="1" ht="110.25" x14ac:dyDescent="0.2">
      <c r="A745" s="43">
        <v>43221</v>
      </c>
      <c r="B745" s="43">
        <v>43221</v>
      </c>
      <c r="C745" s="25" t="s">
        <v>1395</v>
      </c>
      <c r="D745" s="23" t="s">
        <v>105</v>
      </c>
      <c r="E745" s="24" t="s">
        <v>142</v>
      </c>
      <c r="F745" s="24" t="s">
        <v>57</v>
      </c>
      <c r="G745" s="21"/>
      <c r="H745" s="21"/>
    </row>
    <row r="746" spans="1:8" s="6" customFormat="1" ht="110.25" x14ac:dyDescent="0.2">
      <c r="A746" s="43">
        <v>43221</v>
      </c>
      <c r="B746" s="43">
        <v>43221</v>
      </c>
      <c r="C746" s="25" t="s">
        <v>1396</v>
      </c>
      <c r="D746" s="23" t="s">
        <v>105</v>
      </c>
      <c r="E746" s="24" t="s">
        <v>158</v>
      </c>
      <c r="F746" s="24" t="s">
        <v>57</v>
      </c>
      <c r="G746" s="21"/>
      <c r="H746" s="21"/>
    </row>
    <row r="747" spans="1:8" s="6" customFormat="1" ht="110.25" x14ac:dyDescent="0.2">
      <c r="A747" s="43">
        <v>43221</v>
      </c>
      <c r="B747" s="43">
        <v>43221</v>
      </c>
      <c r="C747" s="25" t="s">
        <v>1397</v>
      </c>
      <c r="D747" s="23" t="s">
        <v>105</v>
      </c>
      <c r="E747" s="24" t="s">
        <v>144</v>
      </c>
      <c r="F747" s="24" t="s">
        <v>57</v>
      </c>
      <c r="G747" s="21"/>
      <c r="H747" s="21"/>
    </row>
    <row r="748" spans="1:8" s="6" customFormat="1" ht="110.25" x14ac:dyDescent="0.2">
      <c r="A748" s="43">
        <v>43221</v>
      </c>
      <c r="B748" s="43">
        <v>43221</v>
      </c>
      <c r="C748" s="25" t="s">
        <v>1398</v>
      </c>
      <c r="D748" s="23" t="s">
        <v>105</v>
      </c>
      <c r="E748" s="24" t="s">
        <v>145</v>
      </c>
      <c r="F748" s="24" t="s">
        <v>57</v>
      </c>
      <c r="G748" s="21"/>
      <c r="H748" s="21"/>
    </row>
    <row r="749" spans="1:8" s="6" customFormat="1" ht="110.25" x14ac:dyDescent="0.2">
      <c r="A749" s="43">
        <v>43221</v>
      </c>
      <c r="B749" s="43">
        <v>43221</v>
      </c>
      <c r="C749" s="25" t="s">
        <v>1399</v>
      </c>
      <c r="D749" s="23" t="s">
        <v>105</v>
      </c>
      <c r="E749" s="24" t="s">
        <v>156</v>
      </c>
      <c r="F749" s="24" t="s">
        <v>57</v>
      </c>
      <c r="G749" s="21"/>
      <c r="H749" s="21"/>
    </row>
    <row r="750" spans="1:8" s="6" customFormat="1" ht="110.25" x14ac:dyDescent="0.2">
      <c r="A750" s="43">
        <v>43221</v>
      </c>
      <c r="B750" s="43">
        <v>43221</v>
      </c>
      <c r="C750" s="25" t="s">
        <v>1400</v>
      </c>
      <c r="D750" s="23" t="s">
        <v>105</v>
      </c>
      <c r="E750" s="24" t="s">
        <v>157</v>
      </c>
      <c r="F750" s="24" t="s">
        <v>57</v>
      </c>
      <c r="G750" s="21"/>
      <c r="H750" s="21"/>
    </row>
    <row r="751" spans="1:8" s="6" customFormat="1" ht="78.75" x14ac:dyDescent="0.2">
      <c r="A751" s="43">
        <f>+'Key Dates'!$B$38-7</f>
        <v>43221</v>
      </c>
      <c r="B751" s="43">
        <f>+'Key Dates'!$B$38-7</f>
        <v>43221</v>
      </c>
      <c r="C751" s="25" t="s">
        <v>673</v>
      </c>
      <c r="D751" s="23" t="s">
        <v>29</v>
      </c>
      <c r="E751" s="24" t="s">
        <v>284</v>
      </c>
      <c r="F751" s="24" t="s">
        <v>216</v>
      </c>
      <c r="G751" s="21"/>
      <c r="H751" s="21"/>
    </row>
    <row r="752" spans="1:8" s="6" customFormat="1" ht="126" x14ac:dyDescent="0.2">
      <c r="A752" s="43">
        <f>+'Key Dates'!$B$38-7</f>
        <v>43221</v>
      </c>
      <c r="B752" s="43">
        <f>+'Key Dates'!$B$38-7</f>
        <v>43221</v>
      </c>
      <c r="C752" s="25" t="s">
        <v>1970</v>
      </c>
      <c r="D752" s="23" t="s">
        <v>503</v>
      </c>
      <c r="E752" s="24" t="s">
        <v>284</v>
      </c>
      <c r="F752" s="24" t="s">
        <v>10</v>
      </c>
      <c r="G752" s="21"/>
      <c r="H752" s="21"/>
    </row>
    <row r="753" spans="1:8" s="6" customFormat="1" ht="157.5" x14ac:dyDescent="0.2">
      <c r="A753" s="43">
        <f>+'Key Dates'!$B$38-7</f>
        <v>43221</v>
      </c>
      <c r="B753" s="43">
        <f>+'Key Dates'!$B$38-7</f>
        <v>43221</v>
      </c>
      <c r="C753" s="22" t="s">
        <v>2363</v>
      </c>
      <c r="D753" s="23" t="s">
        <v>1737</v>
      </c>
      <c r="E753" s="24" t="s">
        <v>284</v>
      </c>
      <c r="F753" s="24" t="s">
        <v>2147</v>
      </c>
      <c r="G753" s="21"/>
      <c r="H753" s="21"/>
    </row>
    <row r="754" spans="1:8" s="6" customFormat="1" ht="252" x14ac:dyDescent="0.2">
      <c r="A754" s="43">
        <f>+'Key Dates'!$B$38-7</f>
        <v>43221</v>
      </c>
      <c r="B754" s="43">
        <f>+'Key Dates'!$B$38-1</f>
        <v>43227</v>
      </c>
      <c r="C754" s="22" t="s">
        <v>2364</v>
      </c>
      <c r="D754" s="23" t="s">
        <v>1950</v>
      </c>
      <c r="E754" s="24" t="s">
        <v>284</v>
      </c>
      <c r="F754" s="24" t="s">
        <v>2145</v>
      </c>
      <c r="G754" s="21"/>
      <c r="H754" s="21"/>
    </row>
    <row r="755" spans="1:8" s="6" customFormat="1" ht="204.75" x14ac:dyDescent="0.2">
      <c r="A755" s="43">
        <f>+'Key Dates'!$B$38-7</f>
        <v>43221</v>
      </c>
      <c r="B755" s="43">
        <f>+'Key Dates'!$B$38</f>
        <v>43228</v>
      </c>
      <c r="C755" s="22" t="s">
        <v>2365</v>
      </c>
      <c r="D755" s="23" t="s">
        <v>55</v>
      </c>
      <c r="E755" s="24" t="s">
        <v>284</v>
      </c>
      <c r="F755" s="24" t="s">
        <v>2145</v>
      </c>
      <c r="G755" s="21"/>
      <c r="H755" s="21"/>
    </row>
    <row r="756" spans="1:8" s="6" customFormat="1" ht="102" x14ac:dyDescent="0.2">
      <c r="A756" s="43">
        <v>43222</v>
      </c>
      <c r="B756" s="43">
        <v>43224</v>
      </c>
      <c r="C756" s="25" t="s">
        <v>2366</v>
      </c>
      <c r="D756" s="23" t="s">
        <v>1058</v>
      </c>
      <c r="E756" s="24" t="s">
        <v>138</v>
      </c>
      <c r="F756" s="24" t="s">
        <v>217</v>
      </c>
      <c r="G756" s="21"/>
      <c r="H756" s="21"/>
    </row>
    <row r="757" spans="1:8" s="6" customFormat="1" ht="102" x14ac:dyDescent="0.2">
      <c r="A757" s="43">
        <v>43222</v>
      </c>
      <c r="B757" s="43">
        <v>43224</v>
      </c>
      <c r="C757" s="25" t="s">
        <v>2367</v>
      </c>
      <c r="D757" s="23" t="s">
        <v>1058</v>
      </c>
      <c r="E757" s="24" t="s">
        <v>158</v>
      </c>
      <c r="F757" s="24" t="s">
        <v>217</v>
      </c>
      <c r="G757" s="21"/>
      <c r="H757" s="21"/>
    </row>
    <row r="758" spans="1:8" s="6" customFormat="1" ht="157.5" x14ac:dyDescent="0.2">
      <c r="A758" s="43">
        <f>+'Key Dates'!$B$38-5</f>
        <v>43223</v>
      </c>
      <c r="B758" s="43">
        <f>+'Key Dates'!$B$38-5</f>
        <v>43223</v>
      </c>
      <c r="C758" s="22" t="s">
        <v>2368</v>
      </c>
      <c r="D758" s="23" t="s">
        <v>1738</v>
      </c>
      <c r="E758" s="24" t="s">
        <v>284</v>
      </c>
      <c r="F758" s="24" t="s">
        <v>2147</v>
      </c>
      <c r="G758" s="21"/>
      <c r="H758" s="21"/>
    </row>
    <row r="759" spans="1:8" s="6" customFormat="1" ht="94.5" x14ac:dyDescent="0.2">
      <c r="A759" s="43">
        <f>+'Key Dates'!$B$38-4</f>
        <v>43224</v>
      </c>
      <c r="B759" s="43">
        <f>+'Key Dates'!$B$38-4</f>
        <v>43224</v>
      </c>
      <c r="C759" s="25" t="s">
        <v>582</v>
      </c>
      <c r="D759" s="23" t="s">
        <v>579</v>
      </c>
      <c r="E759" s="24" t="s">
        <v>284</v>
      </c>
      <c r="F759" s="24" t="s">
        <v>10</v>
      </c>
      <c r="G759" s="21"/>
      <c r="H759" s="21"/>
    </row>
    <row r="760" spans="1:8" s="6" customFormat="1" ht="78.75" x14ac:dyDescent="0.2">
      <c r="A760" s="43">
        <f>+'Key Dates'!$B$38-4</f>
        <v>43224</v>
      </c>
      <c r="B760" s="43">
        <f>+'Key Dates'!$B$38-4</f>
        <v>43224</v>
      </c>
      <c r="C760" s="25" t="s">
        <v>702</v>
      </c>
      <c r="D760" s="23" t="s">
        <v>12</v>
      </c>
      <c r="E760" s="24" t="s">
        <v>284</v>
      </c>
      <c r="F760" s="24" t="s">
        <v>13</v>
      </c>
      <c r="G760" s="21"/>
      <c r="H760" s="21"/>
    </row>
    <row r="761" spans="1:8" s="6" customFormat="1" ht="141.75" x14ac:dyDescent="0.2">
      <c r="A761" s="43">
        <f>+'Key Dates'!$B$38-3</f>
        <v>43225</v>
      </c>
      <c r="B761" s="43">
        <f>+'Key Dates'!$B$38-3</f>
        <v>43225</v>
      </c>
      <c r="C761" s="22" t="s">
        <v>2369</v>
      </c>
      <c r="D761" s="23" t="s">
        <v>33</v>
      </c>
      <c r="E761" s="24" t="s">
        <v>284</v>
      </c>
      <c r="F761" s="24" t="s">
        <v>2145</v>
      </c>
      <c r="G761" s="21"/>
      <c r="H761" s="21"/>
    </row>
    <row r="762" spans="1:8" s="6" customFormat="1" ht="204.75" x14ac:dyDescent="0.2">
      <c r="A762" s="43">
        <f>+'Key Dates'!$B$38-1</f>
        <v>43227</v>
      </c>
      <c r="B762" s="43">
        <f>+'Key Dates'!$B$38-1</f>
        <v>43227</v>
      </c>
      <c r="C762" s="22" t="s">
        <v>2370</v>
      </c>
      <c r="D762" s="23" t="s">
        <v>735</v>
      </c>
      <c r="E762" s="24" t="s">
        <v>284</v>
      </c>
      <c r="F762" s="24" t="s">
        <v>2145</v>
      </c>
      <c r="G762" s="21"/>
      <c r="H762" s="21"/>
    </row>
    <row r="763" spans="1:8" s="6" customFormat="1" ht="141.75" x14ac:dyDescent="0.2">
      <c r="A763" s="43">
        <f>+'Key Dates'!$B$38-1</f>
        <v>43227</v>
      </c>
      <c r="B763" s="43">
        <f>+'Key Dates'!$B$38-1</f>
        <v>43227</v>
      </c>
      <c r="C763" s="22" t="s">
        <v>2371</v>
      </c>
      <c r="D763" s="23" t="s">
        <v>33</v>
      </c>
      <c r="E763" s="24" t="s">
        <v>284</v>
      </c>
      <c r="F763" s="24" t="s">
        <v>2145</v>
      </c>
      <c r="G763" s="21"/>
      <c r="H763" s="21"/>
    </row>
    <row r="764" spans="1:8" s="6" customFormat="1" ht="94.5" x14ac:dyDescent="0.2">
      <c r="A764" s="43">
        <f>+'Key Dates'!$B$38-1</f>
        <v>43227</v>
      </c>
      <c r="B764" s="43">
        <f>+'Key Dates'!$B$38-1</f>
        <v>43227</v>
      </c>
      <c r="C764" s="25" t="s">
        <v>741</v>
      </c>
      <c r="D764" s="23" t="s">
        <v>26</v>
      </c>
      <c r="E764" s="24" t="s">
        <v>284</v>
      </c>
      <c r="F764" s="24" t="s">
        <v>49</v>
      </c>
      <c r="G764" s="21"/>
      <c r="H764" s="21"/>
    </row>
    <row r="765" spans="1:8" s="6" customFormat="1" ht="78.75" x14ac:dyDescent="0.2">
      <c r="A765" s="43">
        <f>+'Key Dates'!$B$38-1</f>
        <v>43227</v>
      </c>
      <c r="B765" s="43">
        <f>+'Key Dates'!$B$38-1</f>
        <v>43227</v>
      </c>
      <c r="C765" s="25" t="s">
        <v>771</v>
      </c>
      <c r="D765" s="23" t="s">
        <v>27</v>
      </c>
      <c r="E765" s="24" t="s">
        <v>284</v>
      </c>
      <c r="F765" s="24" t="s">
        <v>52</v>
      </c>
      <c r="G765" s="21"/>
      <c r="H765" s="21"/>
    </row>
    <row r="766" spans="1:8" s="6" customFormat="1" ht="156" x14ac:dyDescent="0.2">
      <c r="A766" s="43">
        <f>+'Key Dates'!$B$38</f>
        <v>43228</v>
      </c>
      <c r="B766" s="43">
        <f>+'Key Dates'!$B$38</f>
        <v>43228</v>
      </c>
      <c r="C766" s="25" t="s">
        <v>796</v>
      </c>
      <c r="D766" s="28" t="s">
        <v>790</v>
      </c>
      <c r="E766" s="24" t="s">
        <v>284</v>
      </c>
      <c r="F766" s="24" t="s">
        <v>13</v>
      </c>
      <c r="G766" s="21"/>
      <c r="H766" s="21"/>
    </row>
    <row r="767" spans="1:8" s="6" customFormat="1" ht="157.5" x14ac:dyDescent="0.2">
      <c r="A767" s="43">
        <f>+'Key Dates'!$B$38</f>
        <v>43228</v>
      </c>
      <c r="B767" s="43">
        <f>+'Key Dates'!$B$38</f>
        <v>43228</v>
      </c>
      <c r="C767" s="25" t="s">
        <v>797</v>
      </c>
      <c r="D767" s="23" t="s">
        <v>378</v>
      </c>
      <c r="E767" s="24" t="s">
        <v>284</v>
      </c>
      <c r="F767" s="24" t="s">
        <v>13</v>
      </c>
      <c r="G767" s="21"/>
      <c r="H767" s="21"/>
    </row>
    <row r="768" spans="1:8" s="6" customFormat="1" ht="126" x14ac:dyDescent="0.2">
      <c r="A768" s="43">
        <f>+'Key Dates'!$B$38</f>
        <v>43228</v>
      </c>
      <c r="B768" s="43">
        <f>+'Key Dates'!$B$38</f>
        <v>43228</v>
      </c>
      <c r="C768" s="25" t="s">
        <v>792</v>
      </c>
      <c r="D768" s="23" t="s">
        <v>379</v>
      </c>
      <c r="E768" s="24" t="s">
        <v>284</v>
      </c>
      <c r="F768" s="24" t="s">
        <v>13</v>
      </c>
      <c r="G768" s="21"/>
      <c r="H768" s="21"/>
    </row>
    <row r="769" spans="1:8" s="6" customFormat="1" ht="173.25" x14ac:dyDescent="0.2">
      <c r="A769" s="43">
        <f>+'Key Dates'!$B$38</f>
        <v>43228</v>
      </c>
      <c r="B769" s="43">
        <f>+'Key Dates'!$B$38</f>
        <v>43228</v>
      </c>
      <c r="C769" s="25" t="s">
        <v>384</v>
      </c>
      <c r="D769" s="23" t="s">
        <v>381</v>
      </c>
      <c r="E769" s="24" t="s">
        <v>284</v>
      </c>
      <c r="F769" s="24" t="s">
        <v>13</v>
      </c>
      <c r="G769" s="21"/>
      <c r="H769" s="21"/>
    </row>
    <row r="770" spans="1:8" s="6" customFormat="1" ht="204.75" x14ac:dyDescent="0.2">
      <c r="A770" s="43">
        <f>+'Key Dates'!$B$38</f>
        <v>43228</v>
      </c>
      <c r="B770" s="43">
        <f>+'Key Dates'!$B$38</f>
        <v>43228</v>
      </c>
      <c r="C770" s="22" t="s">
        <v>2251</v>
      </c>
      <c r="D770" s="23" t="s">
        <v>55</v>
      </c>
      <c r="E770" s="24" t="s">
        <v>284</v>
      </c>
      <c r="F770" s="24" t="s">
        <v>2145</v>
      </c>
      <c r="G770" s="21"/>
      <c r="H770" s="21"/>
    </row>
    <row r="771" spans="1:8" s="6" customFormat="1" ht="173.25" x14ac:dyDescent="0.2">
      <c r="A771" s="43">
        <f>+'Key Dates'!$B$38</f>
        <v>43228</v>
      </c>
      <c r="B771" s="43">
        <f>+'Key Dates'!$B$38</f>
        <v>43228</v>
      </c>
      <c r="C771" s="22" t="s">
        <v>2252</v>
      </c>
      <c r="D771" s="23" t="s">
        <v>868</v>
      </c>
      <c r="E771" s="24" t="s">
        <v>284</v>
      </c>
      <c r="F771" s="24" t="s">
        <v>2145</v>
      </c>
      <c r="G771" s="21"/>
      <c r="H771" s="21"/>
    </row>
    <row r="772" spans="1:8" s="6" customFormat="1" ht="191.25" x14ac:dyDescent="0.2">
      <c r="A772" s="43">
        <f>+'Key Dates'!$B$38</f>
        <v>43228</v>
      </c>
      <c r="B772" s="43">
        <f>+'Key Dates'!$B$38</f>
        <v>43228</v>
      </c>
      <c r="C772" s="25" t="s">
        <v>1858</v>
      </c>
      <c r="D772" s="23" t="s">
        <v>92</v>
      </c>
      <c r="E772" s="24" t="s">
        <v>284</v>
      </c>
      <c r="F772" s="24" t="s">
        <v>13</v>
      </c>
      <c r="G772" s="21"/>
      <c r="H772" s="21"/>
    </row>
    <row r="773" spans="1:8" s="6" customFormat="1" ht="78.75" x14ac:dyDescent="0.2">
      <c r="A773" s="43">
        <f>+'Key Dates'!$B$7-98</f>
        <v>43228</v>
      </c>
      <c r="B773" s="43">
        <f>+'Key Dates'!$B$7-98</f>
        <v>43228</v>
      </c>
      <c r="C773" s="22" t="s">
        <v>2632</v>
      </c>
      <c r="D773" s="23" t="s">
        <v>74</v>
      </c>
      <c r="E773" s="24" t="s">
        <v>138</v>
      </c>
      <c r="F773" s="24" t="s">
        <v>2145</v>
      </c>
      <c r="G773" s="21"/>
      <c r="H773" s="21"/>
    </row>
    <row r="774" spans="1:8" s="6" customFormat="1" ht="78.75" x14ac:dyDescent="0.2">
      <c r="A774" s="43">
        <f>+'Key Dates'!$B$7-98</f>
        <v>43228</v>
      </c>
      <c r="B774" s="43">
        <f>+'Key Dates'!$B$7-98</f>
        <v>43228</v>
      </c>
      <c r="C774" s="22" t="s">
        <v>2633</v>
      </c>
      <c r="D774" s="23" t="s">
        <v>74</v>
      </c>
      <c r="E774" s="24" t="s">
        <v>142</v>
      </c>
      <c r="F774" s="24" t="s">
        <v>2145</v>
      </c>
      <c r="G774" s="21"/>
      <c r="H774" s="21"/>
    </row>
    <row r="775" spans="1:8" s="6" customFormat="1" ht="78.75" x14ac:dyDescent="0.2">
      <c r="A775" s="43">
        <f>+'Key Dates'!$B$7-98</f>
        <v>43228</v>
      </c>
      <c r="B775" s="43">
        <f>+'Key Dates'!$B$7-98</f>
        <v>43228</v>
      </c>
      <c r="C775" s="22" t="s">
        <v>2634</v>
      </c>
      <c r="D775" s="23" t="s">
        <v>74</v>
      </c>
      <c r="E775" s="24" t="s">
        <v>158</v>
      </c>
      <c r="F775" s="24" t="s">
        <v>2145</v>
      </c>
      <c r="G775" s="21"/>
      <c r="H775" s="21"/>
    </row>
    <row r="776" spans="1:8" s="6" customFormat="1" ht="78.75" x14ac:dyDescent="0.2">
      <c r="A776" s="43">
        <f>+'Key Dates'!$B$7-98</f>
        <v>43228</v>
      </c>
      <c r="B776" s="43">
        <f>+'Key Dates'!$B$7-98</f>
        <v>43228</v>
      </c>
      <c r="C776" s="22" t="s">
        <v>2635</v>
      </c>
      <c r="D776" s="23" t="s">
        <v>74</v>
      </c>
      <c r="E776" s="24" t="s">
        <v>144</v>
      </c>
      <c r="F776" s="24" t="s">
        <v>2145</v>
      </c>
      <c r="G776" s="21"/>
      <c r="H776" s="21"/>
    </row>
    <row r="777" spans="1:8" s="6" customFormat="1" ht="78.75" x14ac:dyDescent="0.2">
      <c r="A777" s="43">
        <f>+'Key Dates'!$B$7-98</f>
        <v>43228</v>
      </c>
      <c r="B777" s="43">
        <f>+'Key Dates'!$B$7-98</f>
        <v>43228</v>
      </c>
      <c r="C777" s="22" t="s">
        <v>2253</v>
      </c>
      <c r="D777" s="23" t="s">
        <v>74</v>
      </c>
      <c r="E777" s="24" t="s">
        <v>145</v>
      </c>
      <c r="F777" s="24" t="s">
        <v>2145</v>
      </c>
      <c r="G777" s="21"/>
      <c r="H777" s="21"/>
    </row>
    <row r="778" spans="1:8" s="6" customFormat="1" ht="78.75" x14ac:dyDescent="0.2">
      <c r="A778" s="43">
        <f>+'Key Dates'!$B$7-98</f>
        <v>43228</v>
      </c>
      <c r="B778" s="43">
        <f>+'Key Dates'!$B$7-98</f>
        <v>43228</v>
      </c>
      <c r="C778" s="22" t="s">
        <v>2636</v>
      </c>
      <c r="D778" s="23" t="s">
        <v>74</v>
      </c>
      <c r="E778" s="24" t="s">
        <v>156</v>
      </c>
      <c r="F778" s="24" t="s">
        <v>2145</v>
      </c>
      <c r="G778" s="21"/>
      <c r="H778" s="21"/>
    </row>
    <row r="779" spans="1:8" s="6" customFormat="1" ht="94.5" x14ac:dyDescent="0.2">
      <c r="A779" s="43">
        <f>+'Key Dates'!$B$7-98</f>
        <v>43228</v>
      </c>
      <c r="B779" s="43">
        <f>+'Key Dates'!$B$7-98</f>
        <v>43228</v>
      </c>
      <c r="C779" s="22" t="s">
        <v>2637</v>
      </c>
      <c r="D779" s="23" t="s">
        <v>74</v>
      </c>
      <c r="E779" s="24" t="s">
        <v>157</v>
      </c>
      <c r="F779" s="24" t="s">
        <v>2145</v>
      </c>
      <c r="G779" s="21"/>
      <c r="H779" s="21"/>
    </row>
    <row r="780" spans="1:8" s="6" customFormat="1" ht="94.5" x14ac:dyDescent="0.2">
      <c r="A780" s="43">
        <f>+'Key Dates'!$B$7-98</f>
        <v>43228</v>
      </c>
      <c r="B780" s="43">
        <f>+'Key Dates'!$B$7-98</f>
        <v>43228</v>
      </c>
      <c r="C780" s="22" t="s">
        <v>2638</v>
      </c>
      <c r="D780" s="23" t="s">
        <v>74</v>
      </c>
      <c r="E780" s="24" t="s">
        <v>146</v>
      </c>
      <c r="F780" s="24" t="s">
        <v>2145</v>
      </c>
      <c r="G780" s="21"/>
      <c r="H780" s="21"/>
    </row>
    <row r="781" spans="1:8" s="6" customFormat="1" ht="94.5" x14ac:dyDescent="0.2">
      <c r="A781" s="43">
        <f>+'Key Dates'!$B$7-98</f>
        <v>43228</v>
      </c>
      <c r="B781" s="43">
        <f>+'Key Dates'!$B$7-98</f>
        <v>43228</v>
      </c>
      <c r="C781" s="22" t="s">
        <v>2639</v>
      </c>
      <c r="D781" s="23" t="s">
        <v>74</v>
      </c>
      <c r="E781" s="24" t="s">
        <v>147</v>
      </c>
      <c r="F781" s="24" t="s">
        <v>2145</v>
      </c>
      <c r="G781" s="21"/>
      <c r="H781" s="21"/>
    </row>
    <row r="782" spans="1:8" s="6" customFormat="1" ht="94.5" x14ac:dyDescent="0.2">
      <c r="A782" s="43">
        <f>+'Key Dates'!$B$42-14</f>
        <v>43228</v>
      </c>
      <c r="B782" s="43">
        <f>+'Key Dates'!$B$42-14</f>
        <v>43228</v>
      </c>
      <c r="C782" s="25" t="s">
        <v>1266</v>
      </c>
      <c r="D782" s="23" t="s">
        <v>1230</v>
      </c>
      <c r="E782" s="24" t="s">
        <v>138</v>
      </c>
      <c r="F782" s="24" t="s">
        <v>46</v>
      </c>
      <c r="G782" s="21"/>
      <c r="H782" s="21"/>
    </row>
    <row r="783" spans="1:8" s="6" customFormat="1" ht="94.5" x14ac:dyDescent="0.2">
      <c r="A783" s="43">
        <f>+'Key Dates'!$B$42-14</f>
        <v>43228</v>
      </c>
      <c r="B783" s="43">
        <f>+'Key Dates'!$B$42-14</f>
        <v>43228</v>
      </c>
      <c r="C783" s="25" t="s">
        <v>1267</v>
      </c>
      <c r="D783" s="23" t="s">
        <v>1230</v>
      </c>
      <c r="E783" s="24" t="s">
        <v>141</v>
      </c>
      <c r="F783" s="24" t="s">
        <v>46</v>
      </c>
      <c r="G783" s="21"/>
      <c r="H783" s="21"/>
    </row>
    <row r="784" spans="1:8" s="6" customFormat="1" ht="94.5" x14ac:dyDescent="0.2">
      <c r="A784" s="43">
        <f>+'Key Dates'!$B$42-14</f>
        <v>43228</v>
      </c>
      <c r="B784" s="43">
        <f>+'Key Dates'!$B$42-14</f>
        <v>43228</v>
      </c>
      <c r="C784" s="25" t="s">
        <v>1268</v>
      </c>
      <c r="D784" s="23" t="s">
        <v>1230</v>
      </c>
      <c r="E784" s="24" t="s">
        <v>142</v>
      </c>
      <c r="F784" s="24" t="s">
        <v>46</v>
      </c>
      <c r="G784" s="21"/>
      <c r="H784" s="21"/>
    </row>
    <row r="785" spans="1:8" s="6" customFormat="1" ht="94.5" x14ac:dyDescent="0.2">
      <c r="A785" s="43">
        <f>+'Key Dates'!$B$42-14</f>
        <v>43228</v>
      </c>
      <c r="B785" s="43">
        <f>+'Key Dates'!$B$42-14</f>
        <v>43228</v>
      </c>
      <c r="C785" s="25" t="s">
        <v>1269</v>
      </c>
      <c r="D785" s="23" t="s">
        <v>1230</v>
      </c>
      <c r="E785" s="24" t="s">
        <v>158</v>
      </c>
      <c r="F785" s="24" t="s">
        <v>46</v>
      </c>
      <c r="G785" s="21"/>
      <c r="H785" s="21"/>
    </row>
    <row r="786" spans="1:8" s="6" customFormat="1" ht="94.5" x14ac:dyDescent="0.2">
      <c r="A786" s="43">
        <f>+'Key Dates'!$B$42-14</f>
        <v>43228</v>
      </c>
      <c r="B786" s="43">
        <f>+'Key Dates'!$B$42-14</f>
        <v>43228</v>
      </c>
      <c r="C786" s="25" t="s">
        <v>1270</v>
      </c>
      <c r="D786" s="23" t="s">
        <v>1230</v>
      </c>
      <c r="E786" s="24" t="s">
        <v>144</v>
      </c>
      <c r="F786" s="24" t="s">
        <v>46</v>
      </c>
      <c r="G786" s="21"/>
      <c r="H786" s="21"/>
    </row>
    <row r="787" spans="1:8" s="6" customFormat="1" ht="110.25" x14ac:dyDescent="0.2">
      <c r="A787" s="43">
        <f>+'Key Dates'!$B$42-14</f>
        <v>43228</v>
      </c>
      <c r="B787" s="43">
        <f>+'Key Dates'!$B$42-14</f>
        <v>43228</v>
      </c>
      <c r="C787" s="25" t="s">
        <v>1271</v>
      </c>
      <c r="D787" s="23" t="s">
        <v>1230</v>
      </c>
      <c r="E787" s="24" t="s">
        <v>146</v>
      </c>
      <c r="F787" s="24" t="s">
        <v>46</v>
      </c>
      <c r="G787" s="21"/>
      <c r="H787" s="21"/>
    </row>
    <row r="788" spans="1:8" s="6" customFormat="1" ht="76.5" x14ac:dyDescent="0.2">
      <c r="A788" s="43">
        <f>+'Key Dates'!$B$38</f>
        <v>43228</v>
      </c>
      <c r="B788" s="43">
        <f>+'Key Dates'!$B$38+1</f>
        <v>43229</v>
      </c>
      <c r="C788" s="25" t="s">
        <v>891</v>
      </c>
      <c r="D788" s="23" t="s">
        <v>217</v>
      </c>
      <c r="E788" s="24" t="s">
        <v>284</v>
      </c>
      <c r="F788" s="24" t="s">
        <v>42</v>
      </c>
      <c r="G788" s="21"/>
      <c r="H788" s="21"/>
    </row>
    <row r="789" spans="1:8" s="6" customFormat="1" ht="252" x14ac:dyDescent="0.2">
      <c r="A789" s="43">
        <f>+'Key Dates'!$B$38</f>
        <v>43228</v>
      </c>
      <c r="B789" s="43">
        <f>+'Key Dates'!$B$38+1</f>
        <v>43229</v>
      </c>
      <c r="C789" s="22" t="s">
        <v>2471</v>
      </c>
      <c r="D789" s="23" t="s">
        <v>1751</v>
      </c>
      <c r="E789" s="24" t="s">
        <v>284</v>
      </c>
      <c r="F789" s="24" t="s">
        <v>42</v>
      </c>
      <c r="G789" s="21"/>
      <c r="H789" s="21"/>
    </row>
    <row r="790" spans="1:8" s="6" customFormat="1" ht="78.75" x14ac:dyDescent="0.2">
      <c r="A790" s="43">
        <f>+'Key Dates'!$B$38+1</f>
        <v>43229</v>
      </c>
      <c r="B790" s="43">
        <f>+'Key Dates'!$B$38+1</f>
        <v>43229</v>
      </c>
      <c r="C790" s="25" t="s">
        <v>897</v>
      </c>
      <c r="D790" s="23" t="s">
        <v>4</v>
      </c>
      <c r="E790" s="24" t="s">
        <v>284</v>
      </c>
      <c r="F790" s="24" t="s">
        <v>52</v>
      </c>
      <c r="G790" s="21"/>
      <c r="H790" s="21"/>
    </row>
    <row r="791" spans="1:8" s="6" customFormat="1" ht="126" x14ac:dyDescent="0.2">
      <c r="A791" s="43">
        <f>+'Key Dates'!$B$38+1</f>
        <v>43229</v>
      </c>
      <c r="B791" s="43">
        <f>+'Key Dates'!$B$38+1</f>
        <v>43229</v>
      </c>
      <c r="C791" s="25" t="s">
        <v>963</v>
      </c>
      <c r="D791" s="23" t="s">
        <v>957</v>
      </c>
      <c r="E791" s="24" t="s">
        <v>284</v>
      </c>
      <c r="F791" s="24" t="s">
        <v>216</v>
      </c>
      <c r="G791" s="21"/>
      <c r="H791" s="21"/>
    </row>
    <row r="792" spans="1:8" s="6" customFormat="1" ht="110.25" x14ac:dyDescent="0.2">
      <c r="A792" s="43">
        <f>+'Key Dates'!$B$38+1</f>
        <v>43229</v>
      </c>
      <c r="B792" s="43">
        <f>+'Key Dates'!$B$38+1</f>
        <v>43229</v>
      </c>
      <c r="C792" s="25" t="s">
        <v>1355</v>
      </c>
      <c r="D792" s="23" t="s">
        <v>162</v>
      </c>
      <c r="E792" s="24" t="s">
        <v>284</v>
      </c>
      <c r="F792" s="24" t="s">
        <v>42</v>
      </c>
      <c r="G792" s="21"/>
      <c r="H792" s="21"/>
    </row>
    <row r="793" spans="1:8" s="6" customFormat="1" ht="126" x14ac:dyDescent="0.2">
      <c r="A793" s="43">
        <f>+'Key Dates'!$B$38+1</f>
        <v>43229</v>
      </c>
      <c r="B793" s="43">
        <f>+'Key Dates'!$B$38+42</f>
        <v>43270</v>
      </c>
      <c r="C793" s="22" t="s">
        <v>2472</v>
      </c>
      <c r="D793" s="23">
        <v>201.17099999999999</v>
      </c>
      <c r="E793" s="24" t="s">
        <v>284</v>
      </c>
      <c r="F793" s="24" t="s">
        <v>216</v>
      </c>
      <c r="G793" s="21"/>
      <c r="H793" s="21"/>
    </row>
    <row r="794" spans="1:8" s="6" customFormat="1" ht="141.75" x14ac:dyDescent="0.2">
      <c r="A794" s="43">
        <f>+'Key Dates'!$B$38+1</f>
        <v>43229</v>
      </c>
      <c r="B794" s="43">
        <f>+'Key Dates'!$B$38+42</f>
        <v>43270</v>
      </c>
      <c r="C794" s="22" t="s">
        <v>915</v>
      </c>
      <c r="D794" s="23" t="s">
        <v>99</v>
      </c>
      <c r="E794" s="24" t="s">
        <v>284</v>
      </c>
      <c r="F794" s="24" t="s">
        <v>216</v>
      </c>
      <c r="G794" s="21"/>
      <c r="H794" s="21"/>
    </row>
    <row r="795" spans="1:8" s="6" customFormat="1" ht="189" x14ac:dyDescent="0.2">
      <c r="A795" s="43">
        <f>+'Key Dates'!$B$37+30</f>
        <v>43230</v>
      </c>
      <c r="B795" s="43">
        <f>+'Key Dates'!$B$37+30</f>
        <v>43230</v>
      </c>
      <c r="C795" s="25" t="s">
        <v>1064</v>
      </c>
      <c r="D795" s="23" t="s">
        <v>1059</v>
      </c>
      <c r="E795" s="24" t="s">
        <v>211</v>
      </c>
      <c r="F795" s="24" t="s">
        <v>46</v>
      </c>
      <c r="G795" s="21"/>
      <c r="H795" s="21"/>
    </row>
    <row r="796" spans="1:8" s="6" customFormat="1" ht="141.75" x14ac:dyDescent="0.2">
      <c r="A796" s="43">
        <f>+'Key Dates'!$B$38+2</f>
        <v>43230</v>
      </c>
      <c r="B796" s="43">
        <f>+'Key Dates'!$B$38+2</f>
        <v>43230</v>
      </c>
      <c r="C796" s="25" t="s">
        <v>941</v>
      </c>
      <c r="D796" s="23" t="s">
        <v>4</v>
      </c>
      <c r="E796" s="24" t="s">
        <v>284</v>
      </c>
      <c r="F796" s="24" t="s">
        <v>42</v>
      </c>
      <c r="G796" s="21"/>
      <c r="H796" s="21"/>
    </row>
    <row r="797" spans="1:8" s="6" customFormat="1" ht="126" x14ac:dyDescent="0.2">
      <c r="A797" s="43">
        <f>+'Key Dates'!$B$38+2</f>
        <v>43230</v>
      </c>
      <c r="B797" s="43">
        <f>+'Key Dates'!$B$38+3</f>
        <v>43231</v>
      </c>
      <c r="C797" s="25" t="s">
        <v>1884</v>
      </c>
      <c r="D797" s="23" t="s">
        <v>988</v>
      </c>
      <c r="E797" s="24" t="s">
        <v>284</v>
      </c>
      <c r="F797" s="24" t="s">
        <v>42</v>
      </c>
      <c r="G797" s="21"/>
      <c r="H797" s="21"/>
    </row>
    <row r="798" spans="1:8" s="6" customFormat="1" ht="94.5" x14ac:dyDescent="0.2">
      <c r="A798" s="43">
        <f>+'Key Dates'!$B$42-11</f>
        <v>43231</v>
      </c>
      <c r="B798" s="43">
        <f>+'Key Dates'!$B$42-11</f>
        <v>43231</v>
      </c>
      <c r="C798" s="25" t="s">
        <v>1971</v>
      </c>
      <c r="D798" s="23" t="s">
        <v>1251</v>
      </c>
      <c r="E798" s="24" t="s">
        <v>138</v>
      </c>
      <c r="F798" s="24" t="s">
        <v>46</v>
      </c>
      <c r="G798" s="21"/>
      <c r="H798" s="21"/>
    </row>
    <row r="799" spans="1:8" s="6" customFormat="1" ht="110.25" x14ac:dyDescent="0.2">
      <c r="A799" s="43">
        <f>+'Key Dates'!$B$42-11</f>
        <v>43231</v>
      </c>
      <c r="B799" s="43">
        <f>+'Key Dates'!$B$42-11</f>
        <v>43231</v>
      </c>
      <c r="C799" s="25" t="s">
        <v>1972</v>
      </c>
      <c r="D799" s="23" t="s">
        <v>1251</v>
      </c>
      <c r="E799" s="24" t="s">
        <v>141</v>
      </c>
      <c r="F799" s="24" t="s">
        <v>46</v>
      </c>
      <c r="G799" s="21"/>
      <c r="H799" s="21"/>
    </row>
    <row r="800" spans="1:8" s="6" customFormat="1" ht="110.25" x14ac:dyDescent="0.2">
      <c r="A800" s="43">
        <f>+'Key Dates'!$B$42-11</f>
        <v>43231</v>
      </c>
      <c r="B800" s="43">
        <f>+'Key Dates'!$B$42-11</f>
        <v>43231</v>
      </c>
      <c r="C800" s="25" t="s">
        <v>1973</v>
      </c>
      <c r="D800" s="23" t="s">
        <v>1251</v>
      </c>
      <c r="E800" s="24" t="s">
        <v>142</v>
      </c>
      <c r="F800" s="24" t="s">
        <v>46</v>
      </c>
      <c r="G800" s="21"/>
      <c r="H800" s="21"/>
    </row>
    <row r="801" spans="1:8" s="6" customFormat="1" ht="94.5" x14ac:dyDescent="0.2">
      <c r="A801" s="43">
        <f>+'Key Dates'!$B$42-11</f>
        <v>43231</v>
      </c>
      <c r="B801" s="43">
        <f>+'Key Dates'!$B$42-11</f>
        <v>43231</v>
      </c>
      <c r="C801" s="25" t="s">
        <v>1974</v>
      </c>
      <c r="D801" s="23" t="s">
        <v>1251</v>
      </c>
      <c r="E801" s="24" t="s">
        <v>158</v>
      </c>
      <c r="F801" s="24" t="s">
        <v>46</v>
      </c>
      <c r="G801" s="21"/>
      <c r="H801" s="21"/>
    </row>
    <row r="802" spans="1:8" s="6" customFormat="1" ht="94.5" x14ac:dyDescent="0.2">
      <c r="A802" s="43">
        <f>+'Key Dates'!$B$42-11</f>
        <v>43231</v>
      </c>
      <c r="B802" s="43">
        <f>+'Key Dates'!$B$42-11</f>
        <v>43231</v>
      </c>
      <c r="C802" s="25" t="s">
        <v>1975</v>
      </c>
      <c r="D802" s="23" t="s">
        <v>1251</v>
      </c>
      <c r="E802" s="24" t="s">
        <v>143</v>
      </c>
      <c r="F802" s="24" t="s">
        <v>46</v>
      </c>
      <c r="G802" s="21"/>
      <c r="H802" s="21"/>
    </row>
    <row r="803" spans="1:8" s="6" customFormat="1" ht="94.5" x14ac:dyDescent="0.2">
      <c r="A803" s="43">
        <f>+'Key Dates'!$B$7-95</f>
        <v>43231</v>
      </c>
      <c r="B803" s="43">
        <f>+'Key Dates'!$B$7-95</f>
        <v>43231</v>
      </c>
      <c r="C803" s="25" t="s">
        <v>1272</v>
      </c>
      <c r="D803" s="23" t="s">
        <v>1230</v>
      </c>
      <c r="E803" s="24" t="s">
        <v>138</v>
      </c>
      <c r="F803" s="24" t="s">
        <v>46</v>
      </c>
      <c r="G803" s="21"/>
      <c r="H803" s="21"/>
    </row>
    <row r="804" spans="1:8" s="6" customFormat="1" ht="94.5" x14ac:dyDescent="0.2">
      <c r="A804" s="43">
        <f>+'Key Dates'!$B$7-95</f>
        <v>43231</v>
      </c>
      <c r="B804" s="43">
        <f>+'Key Dates'!$B$7-95</f>
        <v>43231</v>
      </c>
      <c r="C804" s="25" t="s">
        <v>1273</v>
      </c>
      <c r="D804" s="23" t="s">
        <v>1230</v>
      </c>
      <c r="E804" s="24" t="s">
        <v>141</v>
      </c>
      <c r="F804" s="24" t="s">
        <v>46</v>
      </c>
      <c r="G804" s="21"/>
      <c r="H804" s="21"/>
    </row>
    <row r="805" spans="1:8" s="6" customFormat="1" ht="94.5" x14ac:dyDescent="0.2">
      <c r="A805" s="43">
        <f>+'Key Dates'!$B$7-95</f>
        <v>43231</v>
      </c>
      <c r="B805" s="43">
        <f>+'Key Dates'!$B$7-95</f>
        <v>43231</v>
      </c>
      <c r="C805" s="25" t="s">
        <v>1274</v>
      </c>
      <c r="D805" s="23" t="s">
        <v>1230</v>
      </c>
      <c r="E805" s="24" t="s">
        <v>142</v>
      </c>
      <c r="F805" s="24" t="s">
        <v>46</v>
      </c>
      <c r="G805" s="21"/>
      <c r="H805" s="21"/>
    </row>
    <row r="806" spans="1:8" s="6" customFormat="1" ht="94.5" x14ac:dyDescent="0.2">
      <c r="A806" s="43">
        <f>+'Key Dates'!$B$7-95</f>
        <v>43231</v>
      </c>
      <c r="B806" s="43">
        <f>+'Key Dates'!$B$7-95</f>
        <v>43231</v>
      </c>
      <c r="C806" s="25" t="s">
        <v>1275</v>
      </c>
      <c r="D806" s="23" t="s">
        <v>1230</v>
      </c>
      <c r="E806" s="24" t="s">
        <v>158</v>
      </c>
      <c r="F806" s="24" t="s">
        <v>46</v>
      </c>
      <c r="G806" s="21"/>
      <c r="H806" s="21"/>
    </row>
    <row r="807" spans="1:8" s="6" customFormat="1" ht="94.5" x14ac:dyDescent="0.2">
      <c r="A807" s="43">
        <f>+'Key Dates'!$B$7-95</f>
        <v>43231</v>
      </c>
      <c r="B807" s="43">
        <f>+'Key Dates'!$B$7-95</f>
        <v>43231</v>
      </c>
      <c r="C807" s="25" t="s">
        <v>1276</v>
      </c>
      <c r="D807" s="23" t="s">
        <v>1230</v>
      </c>
      <c r="E807" s="24" t="s">
        <v>144</v>
      </c>
      <c r="F807" s="24" t="s">
        <v>46</v>
      </c>
      <c r="G807" s="21"/>
      <c r="H807" s="21"/>
    </row>
    <row r="808" spans="1:8" s="6" customFormat="1" ht="94.5" x14ac:dyDescent="0.2">
      <c r="A808" s="43">
        <f>+'Key Dates'!$B$7-95</f>
        <v>43231</v>
      </c>
      <c r="B808" s="43">
        <f>+'Key Dates'!$B$7-95</f>
        <v>43231</v>
      </c>
      <c r="C808" s="25" t="s">
        <v>1277</v>
      </c>
      <c r="D808" s="23" t="s">
        <v>1230</v>
      </c>
      <c r="E808" s="24" t="s">
        <v>146</v>
      </c>
      <c r="F808" s="24" t="s">
        <v>46</v>
      </c>
      <c r="G808" s="21"/>
      <c r="H808" s="21"/>
    </row>
    <row r="809" spans="1:8" s="6" customFormat="1" ht="141.75" x14ac:dyDescent="0.2">
      <c r="A809" s="43">
        <f>+'Key Dates'!$B$38+3</f>
        <v>43231</v>
      </c>
      <c r="B809" s="43">
        <f>+'Key Dates'!$B$38+10</f>
        <v>43238</v>
      </c>
      <c r="C809" s="25" t="s">
        <v>1885</v>
      </c>
      <c r="D809" s="23" t="s">
        <v>971</v>
      </c>
      <c r="E809" s="24" t="s">
        <v>284</v>
      </c>
      <c r="F809" s="24" t="s">
        <v>42</v>
      </c>
      <c r="G809" s="21"/>
      <c r="H809" s="21"/>
    </row>
    <row r="810" spans="1:8" s="6" customFormat="1" ht="94.5" x14ac:dyDescent="0.2">
      <c r="A810" s="43">
        <f>+'Key Dates'!$B$42-7</f>
        <v>43235</v>
      </c>
      <c r="B810" s="43">
        <f>+'Key Dates'!$B$42-7</f>
        <v>43235</v>
      </c>
      <c r="C810" s="25" t="s">
        <v>1976</v>
      </c>
      <c r="D810" s="23" t="s">
        <v>1251</v>
      </c>
      <c r="E810" s="24" t="s">
        <v>138</v>
      </c>
      <c r="F810" s="24" t="s">
        <v>46</v>
      </c>
      <c r="G810" s="21"/>
      <c r="H810" s="21"/>
    </row>
    <row r="811" spans="1:8" s="6" customFormat="1" ht="110.25" x14ac:dyDescent="0.2">
      <c r="A811" s="43">
        <f>+'Key Dates'!$B$42-7</f>
        <v>43235</v>
      </c>
      <c r="B811" s="43">
        <f>+'Key Dates'!$B$42-7</f>
        <v>43235</v>
      </c>
      <c r="C811" s="25" t="s">
        <v>1977</v>
      </c>
      <c r="D811" s="23" t="s">
        <v>1251</v>
      </c>
      <c r="E811" s="24" t="s">
        <v>141</v>
      </c>
      <c r="F811" s="24" t="s">
        <v>46</v>
      </c>
      <c r="G811" s="21"/>
      <c r="H811" s="21"/>
    </row>
    <row r="812" spans="1:8" s="6" customFormat="1" ht="110.25" x14ac:dyDescent="0.2">
      <c r="A812" s="43">
        <f>+'Key Dates'!$B$42-7</f>
        <v>43235</v>
      </c>
      <c r="B812" s="43">
        <f>+'Key Dates'!$B$42-7</f>
        <v>43235</v>
      </c>
      <c r="C812" s="25" t="s">
        <v>1978</v>
      </c>
      <c r="D812" s="23" t="s">
        <v>1251</v>
      </c>
      <c r="E812" s="24" t="s">
        <v>142</v>
      </c>
      <c r="F812" s="24" t="s">
        <v>46</v>
      </c>
      <c r="G812" s="21"/>
      <c r="H812" s="21"/>
    </row>
    <row r="813" spans="1:8" s="6" customFormat="1" ht="94.5" x14ac:dyDescent="0.2">
      <c r="A813" s="43">
        <f>+'Key Dates'!$B$42-7</f>
        <v>43235</v>
      </c>
      <c r="B813" s="43">
        <f>+'Key Dates'!$B$42-7</f>
        <v>43235</v>
      </c>
      <c r="C813" s="25" t="s">
        <v>1979</v>
      </c>
      <c r="D813" s="23" t="s">
        <v>1251</v>
      </c>
      <c r="E813" s="24" t="s">
        <v>158</v>
      </c>
      <c r="F813" s="24" t="s">
        <v>46</v>
      </c>
      <c r="G813" s="21"/>
      <c r="H813" s="21"/>
    </row>
    <row r="814" spans="1:8" s="6" customFormat="1" ht="94.5" x14ac:dyDescent="0.2">
      <c r="A814" s="43">
        <f>+'Key Dates'!$B$42-7</f>
        <v>43235</v>
      </c>
      <c r="B814" s="43">
        <f>+'Key Dates'!$B$42-7</f>
        <v>43235</v>
      </c>
      <c r="C814" s="25" t="s">
        <v>1980</v>
      </c>
      <c r="D814" s="23" t="s">
        <v>1251</v>
      </c>
      <c r="E814" s="24" t="s">
        <v>143</v>
      </c>
      <c r="F814" s="24" t="s">
        <v>46</v>
      </c>
      <c r="G814" s="21"/>
      <c r="H814" s="21"/>
    </row>
    <row r="815" spans="1:8" s="6" customFormat="1" ht="141.75" x14ac:dyDescent="0.2">
      <c r="A815" s="43">
        <f>+'Key Dates'!$B$38+7</f>
        <v>43235</v>
      </c>
      <c r="B815" s="43">
        <f>+'Key Dates'!$B$38+7</f>
        <v>43235</v>
      </c>
      <c r="C815" s="25" t="s">
        <v>1981</v>
      </c>
      <c r="D815" s="23" t="s">
        <v>54</v>
      </c>
      <c r="E815" s="24" t="s">
        <v>284</v>
      </c>
      <c r="F815" s="24" t="s">
        <v>46</v>
      </c>
      <c r="G815" s="21"/>
      <c r="H815" s="21"/>
    </row>
    <row r="816" spans="1:8" s="6" customFormat="1" ht="157.5" x14ac:dyDescent="0.2">
      <c r="A816" s="43">
        <v>43235</v>
      </c>
      <c r="B816" s="43">
        <v>43235</v>
      </c>
      <c r="C816" s="25" t="s">
        <v>1982</v>
      </c>
      <c r="D816" s="23" t="s">
        <v>100</v>
      </c>
      <c r="E816" s="24" t="s">
        <v>138</v>
      </c>
      <c r="F816" s="24" t="s">
        <v>52</v>
      </c>
      <c r="G816" s="21"/>
      <c r="H816" s="21"/>
    </row>
    <row r="817" spans="1:8" s="6" customFormat="1" ht="157.5" x14ac:dyDescent="0.2">
      <c r="A817" s="43">
        <v>43235</v>
      </c>
      <c r="B817" s="43">
        <v>43235</v>
      </c>
      <c r="C817" s="25" t="s">
        <v>1983</v>
      </c>
      <c r="D817" s="23" t="s">
        <v>100</v>
      </c>
      <c r="E817" s="24" t="s">
        <v>142</v>
      </c>
      <c r="F817" s="24" t="s">
        <v>52</v>
      </c>
      <c r="G817" s="21"/>
      <c r="H817" s="21"/>
    </row>
    <row r="818" spans="1:8" s="6" customFormat="1" ht="157.5" x14ac:dyDescent="0.2">
      <c r="A818" s="43">
        <v>43235</v>
      </c>
      <c r="B818" s="43">
        <v>43235</v>
      </c>
      <c r="C818" s="25" t="s">
        <v>1984</v>
      </c>
      <c r="D818" s="23" t="s">
        <v>100</v>
      </c>
      <c r="E818" s="24" t="s">
        <v>158</v>
      </c>
      <c r="F818" s="24" t="s">
        <v>52</v>
      </c>
      <c r="G818" s="21"/>
      <c r="H818" s="21"/>
    </row>
    <row r="819" spans="1:8" s="6" customFormat="1" ht="157.5" x14ac:dyDescent="0.2">
      <c r="A819" s="43">
        <v>43235</v>
      </c>
      <c r="B819" s="43">
        <v>43235</v>
      </c>
      <c r="C819" s="25" t="s">
        <v>1985</v>
      </c>
      <c r="D819" s="23" t="s">
        <v>100</v>
      </c>
      <c r="E819" s="24" t="s">
        <v>144</v>
      </c>
      <c r="F819" s="24" t="s">
        <v>52</v>
      </c>
      <c r="G819" s="21"/>
      <c r="H819" s="21"/>
    </row>
    <row r="820" spans="1:8" s="6" customFormat="1" ht="157.5" x14ac:dyDescent="0.2">
      <c r="A820" s="43">
        <v>43235</v>
      </c>
      <c r="B820" s="43">
        <v>43235</v>
      </c>
      <c r="C820" s="25" t="s">
        <v>1986</v>
      </c>
      <c r="D820" s="23" t="s">
        <v>100</v>
      </c>
      <c r="E820" s="24" t="s">
        <v>145</v>
      </c>
      <c r="F820" s="24" t="s">
        <v>52</v>
      </c>
      <c r="G820" s="21"/>
      <c r="H820" s="21"/>
    </row>
    <row r="821" spans="1:8" s="6" customFormat="1" ht="157.5" x14ac:dyDescent="0.2">
      <c r="A821" s="43">
        <v>43235</v>
      </c>
      <c r="B821" s="43">
        <v>43235</v>
      </c>
      <c r="C821" s="25" t="s">
        <v>1987</v>
      </c>
      <c r="D821" s="23" t="s">
        <v>100</v>
      </c>
      <c r="E821" s="24" t="s">
        <v>156</v>
      </c>
      <c r="F821" s="24" t="s">
        <v>52</v>
      </c>
      <c r="G821" s="21"/>
      <c r="H821" s="21"/>
    </row>
    <row r="822" spans="1:8" s="6" customFormat="1" ht="157.5" x14ac:dyDescent="0.2">
      <c r="A822" s="43">
        <v>43235</v>
      </c>
      <c r="B822" s="43">
        <v>43235</v>
      </c>
      <c r="C822" s="25" t="s">
        <v>1988</v>
      </c>
      <c r="D822" s="23" t="s">
        <v>100</v>
      </c>
      <c r="E822" s="24" t="s">
        <v>157</v>
      </c>
      <c r="F822" s="24" t="s">
        <v>52</v>
      </c>
      <c r="G822" s="21"/>
      <c r="H822" s="21"/>
    </row>
    <row r="823" spans="1:8" s="6" customFormat="1" ht="126" x14ac:dyDescent="0.2">
      <c r="A823" s="43">
        <f>+'Key Dates'!$B$7-90</f>
        <v>43236</v>
      </c>
      <c r="B823" s="43">
        <f>+'Key Dates'!$B$7-90</f>
        <v>43236</v>
      </c>
      <c r="C823" s="25" t="s">
        <v>1147</v>
      </c>
      <c r="D823" s="23" t="s">
        <v>1141</v>
      </c>
      <c r="E823" s="24" t="s">
        <v>138</v>
      </c>
      <c r="F823" s="24" t="s">
        <v>49</v>
      </c>
      <c r="G823" s="21"/>
      <c r="H823" s="21"/>
    </row>
    <row r="824" spans="1:8" s="6" customFormat="1" ht="126" x14ac:dyDescent="0.2">
      <c r="A824" s="43">
        <f>+'Key Dates'!$B$7-90</f>
        <v>43236</v>
      </c>
      <c r="B824" s="43">
        <f>+'Key Dates'!$B$7-90</f>
        <v>43236</v>
      </c>
      <c r="C824" s="25" t="s">
        <v>1148</v>
      </c>
      <c r="D824" s="23" t="s">
        <v>1141</v>
      </c>
      <c r="E824" s="24" t="s">
        <v>158</v>
      </c>
      <c r="F824" s="24" t="s">
        <v>49</v>
      </c>
      <c r="G824" s="21"/>
      <c r="H824" s="21"/>
    </row>
    <row r="825" spans="1:8" s="6" customFormat="1" ht="126" x14ac:dyDescent="0.2">
      <c r="A825" s="43">
        <f>+'Key Dates'!$B$7-90</f>
        <v>43236</v>
      </c>
      <c r="B825" s="43">
        <f>+'Key Dates'!$B$7-90</f>
        <v>43236</v>
      </c>
      <c r="C825" s="25" t="s">
        <v>1149</v>
      </c>
      <c r="D825" s="23" t="s">
        <v>1141</v>
      </c>
      <c r="E825" s="24" t="s">
        <v>144</v>
      </c>
      <c r="F825" s="24" t="s">
        <v>49</v>
      </c>
      <c r="G825" s="21"/>
      <c r="H825" s="21"/>
    </row>
    <row r="826" spans="1:8" s="6" customFormat="1" ht="126" x14ac:dyDescent="0.2">
      <c r="A826" s="43">
        <f>+'Key Dates'!$B$7-90</f>
        <v>43236</v>
      </c>
      <c r="B826" s="43">
        <f>+'Key Dates'!$B$7-90</f>
        <v>43236</v>
      </c>
      <c r="C826" s="25" t="s">
        <v>1150</v>
      </c>
      <c r="D826" s="23" t="s">
        <v>1141</v>
      </c>
      <c r="E826" s="24" t="s">
        <v>145</v>
      </c>
      <c r="F826" s="24" t="s">
        <v>49</v>
      </c>
      <c r="G826" s="21"/>
      <c r="H826" s="21"/>
    </row>
    <row r="827" spans="1:8" s="6" customFormat="1" ht="126" x14ac:dyDescent="0.2">
      <c r="A827" s="43">
        <f>+'Key Dates'!$B$7-90</f>
        <v>43236</v>
      </c>
      <c r="B827" s="43">
        <f>+'Key Dates'!$B$7-90</f>
        <v>43236</v>
      </c>
      <c r="C827" s="25" t="s">
        <v>1151</v>
      </c>
      <c r="D827" s="23" t="s">
        <v>1141</v>
      </c>
      <c r="E827" s="24" t="s">
        <v>156</v>
      </c>
      <c r="F827" s="24" t="s">
        <v>49</v>
      </c>
      <c r="G827" s="21"/>
      <c r="H827" s="21"/>
    </row>
    <row r="828" spans="1:8" s="6" customFormat="1" ht="126" x14ac:dyDescent="0.2">
      <c r="A828" s="43">
        <f>+'Key Dates'!$B$7-90</f>
        <v>43236</v>
      </c>
      <c r="B828" s="43">
        <f>+'Key Dates'!$B$7-90</f>
        <v>43236</v>
      </c>
      <c r="C828" s="25" t="s">
        <v>1152</v>
      </c>
      <c r="D828" s="23" t="s">
        <v>1141</v>
      </c>
      <c r="E828" s="24" t="s">
        <v>157</v>
      </c>
      <c r="F828" s="24" t="s">
        <v>49</v>
      </c>
      <c r="G828" s="21"/>
      <c r="H828" s="21"/>
    </row>
    <row r="829" spans="1:8" s="6" customFormat="1" ht="126" x14ac:dyDescent="0.2">
      <c r="A829" s="43">
        <f>+'Key Dates'!$B$7-90</f>
        <v>43236</v>
      </c>
      <c r="B829" s="43">
        <f>+'Key Dates'!$B$7-90</f>
        <v>43236</v>
      </c>
      <c r="C829" s="25" t="s">
        <v>1243</v>
      </c>
      <c r="D829" s="23" t="s">
        <v>1244</v>
      </c>
      <c r="E829" s="24" t="s">
        <v>138</v>
      </c>
      <c r="F829" s="24" t="s">
        <v>2144</v>
      </c>
      <c r="G829" s="21"/>
      <c r="H829" s="21"/>
    </row>
    <row r="830" spans="1:8" s="6" customFormat="1" ht="126" x14ac:dyDescent="0.2">
      <c r="A830" s="43">
        <f>+'Key Dates'!$B$7-90</f>
        <v>43236</v>
      </c>
      <c r="B830" s="43">
        <f>+'Key Dates'!$B$7-90</f>
        <v>43236</v>
      </c>
      <c r="C830" s="25" t="s">
        <v>1231</v>
      </c>
      <c r="D830" s="23" t="s">
        <v>129</v>
      </c>
      <c r="E830" s="24" t="s">
        <v>142</v>
      </c>
      <c r="F830" s="24" t="s">
        <v>2144</v>
      </c>
      <c r="G830" s="21"/>
      <c r="H830" s="21"/>
    </row>
    <row r="831" spans="1:8" s="6" customFormat="1" ht="141.75" x14ac:dyDescent="0.2">
      <c r="A831" s="43">
        <f>+'Key Dates'!$B$7-90</f>
        <v>43236</v>
      </c>
      <c r="B831" s="43">
        <f>+'Key Dates'!$B$7-90</f>
        <v>43236</v>
      </c>
      <c r="C831" s="25" t="s">
        <v>1232</v>
      </c>
      <c r="D831" s="23" t="s">
        <v>129</v>
      </c>
      <c r="E831" s="24" t="s">
        <v>144</v>
      </c>
      <c r="F831" s="24" t="s">
        <v>2144</v>
      </c>
      <c r="G831" s="21"/>
      <c r="H831" s="21"/>
    </row>
    <row r="832" spans="1:8" s="6" customFormat="1" ht="141.75" x14ac:dyDescent="0.2">
      <c r="A832" s="43">
        <f>+'Key Dates'!$B$7-90</f>
        <v>43236</v>
      </c>
      <c r="B832" s="43">
        <f>+'Key Dates'!$B$7-90</f>
        <v>43236</v>
      </c>
      <c r="C832" s="25" t="s">
        <v>1233</v>
      </c>
      <c r="D832" s="23" t="s">
        <v>129</v>
      </c>
      <c r="E832" s="24" t="s">
        <v>145</v>
      </c>
      <c r="F832" s="24" t="s">
        <v>2144</v>
      </c>
      <c r="G832" s="21"/>
      <c r="H832" s="21"/>
    </row>
    <row r="833" spans="1:8" s="6" customFormat="1" ht="141.75" x14ac:dyDescent="0.2">
      <c r="A833" s="43">
        <f>+'Key Dates'!$B$7-90</f>
        <v>43236</v>
      </c>
      <c r="B833" s="43">
        <f>+'Key Dates'!$B$7-90</f>
        <v>43236</v>
      </c>
      <c r="C833" s="25" t="s">
        <v>1234</v>
      </c>
      <c r="D833" s="23" t="s">
        <v>129</v>
      </c>
      <c r="E833" s="24" t="s">
        <v>156</v>
      </c>
      <c r="F833" s="24" t="s">
        <v>2144</v>
      </c>
      <c r="G833" s="21"/>
      <c r="H833" s="21"/>
    </row>
    <row r="834" spans="1:8" s="6" customFormat="1" ht="141.75" x14ac:dyDescent="0.2">
      <c r="A834" s="43">
        <f>+'Key Dates'!$B$7-90</f>
        <v>43236</v>
      </c>
      <c r="B834" s="43">
        <f>+'Key Dates'!$B$7-90</f>
        <v>43236</v>
      </c>
      <c r="C834" s="25" t="s">
        <v>1235</v>
      </c>
      <c r="D834" s="23" t="s">
        <v>129</v>
      </c>
      <c r="E834" s="24" t="s">
        <v>157</v>
      </c>
      <c r="F834" s="24" t="s">
        <v>2144</v>
      </c>
      <c r="G834" s="21"/>
      <c r="H834" s="21"/>
    </row>
    <row r="835" spans="1:8" s="6" customFormat="1" ht="126" x14ac:dyDescent="0.2">
      <c r="A835" s="43">
        <f>+'Key Dates'!$B$38+10</f>
        <v>43238</v>
      </c>
      <c r="B835" s="43">
        <f>+'Key Dates'!$B$38+10</f>
        <v>43238</v>
      </c>
      <c r="C835" s="25" t="s">
        <v>1039</v>
      </c>
      <c r="D835" s="23" t="s">
        <v>1033</v>
      </c>
      <c r="E835" s="24" t="s">
        <v>284</v>
      </c>
      <c r="F835" s="24" t="s">
        <v>216</v>
      </c>
      <c r="G835" s="21"/>
      <c r="H835" s="21"/>
    </row>
    <row r="836" spans="1:8" s="6" customFormat="1" ht="63" x14ac:dyDescent="0.2">
      <c r="A836" s="43">
        <f>+'Key Dates'!$B$20</f>
        <v>43241</v>
      </c>
      <c r="B836" s="43">
        <f>+'Key Dates'!$B$20</f>
        <v>43241</v>
      </c>
      <c r="C836" s="25" t="s">
        <v>106</v>
      </c>
      <c r="D836" s="23" t="s">
        <v>2</v>
      </c>
      <c r="E836" s="24" t="s">
        <v>48</v>
      </c>
      <c r="F836" s="24" t="s">
        <v>48</v>
      </c>
      <c r="G836" s="21"/>
      <c r="H836" s="21"/>
    </row>
    <row r="837" spans="1:8" s="6" customFormat="1" ht="157.5" x14ac:dyDescent="0.2">
      <c r="A837" s="43">
        <f>+'Key Dates'!$B$37+42</f>
        <v>43242</v>
      </c>
      <c r="B837" s="43">
        <f>+'Key Dates'!$B$37+42</f>
        <v>43242</v>
      </c>
      <c r="C837" s="22" t="s">
        <v>2449</v>
      </c>
      <c r="D837" s="23" t="s">
        <v>1791</v>
      </c>
      <c r="E837" s="24" t="s">
        <v>211</v>
      </c>
      <c r="F837" s="24" t="s">
        <v>216</v>
      </c>
      <c r="G837" s="21"/>
      <c r="H837" s="21"/>
    </row>
    <row r="838" spans="1:8" s="6" customFormat="1" ht="110.25" x14ac:dyDescent="0.2">
      <c r="A838" s="43">
        <f>+'Key Dates'!$B$7-84</f>
        <v>43242</v>
      </c>
      <c r="B838" s="43">
        <f>+'Key Dates'!$B$7-70</f>
        <v>43256</v>
      </c>
      <c r="C838" s="25" t="s">
        <v>1292</v>
      </c>
      <c r="D838" s="23" t="s">
        <v>1293</v>
      </c>
      <c r="E838" s="24" t="s">
        <v>138</v>
      </c>
      <c r="F838" s="24" t="s">
        <v>46</v>
      </c>
      <c r="G838" s="21"/>
      <c r="H838" s="21"/>
    </row>
    <row r="839" spans="1:8" s="6" customFormat="1" ht="110.25" x14ac:dyDescent="0.2">
      <c r="A839" s="43">
        <f>+'Key Dates'!$B$7-84</f>
        <v>43242</v>
      </c>
      <c r="B839" s="43">
        <f>+'Key Dates'!$B$7-70</f>
        <v>43256</v>
      </c>
      <c r="C839" s="25" t="s">
        <v>1294</v>
      </c>
      <c r="D839" s="23" t="s">
        <v>1293</v>
      </c>
      <c r="E839" s="24" t="s">
        <v>141</v>
      </c>
      <c r="F839" s="24" t="s">
        <v>46</v>
      </c>
      <c r="G839" s="21"/>
      <c r="H839" s="21"/>
    </row>
    <row r="840" spans="1:8" s="6" customFormat="1" ht="110.25" x14ac:dyDescent="0.2">
      <c r="A840" s="43">
        <f>+'Key Dates'!$B$7-84</f>
        <v>43242</v>
      </c>
      <c r="B840" s="43">
        <f>+'Key Dates'!$B$7-70</f>
        <v>43256</v>
      </c>
      <c r="C840" s="25" t="s">
        <v>1295</v>
      </c>
      <c r="D840" s="23" t="s">
        <v>1293</v>
      </c>
      <c r="E840" s="24" t="s">
        <v>142</v>
      </c>
      <c r="F840" s="24" t="s">
        <v>46</v>
      </c>
      <c r="G840" s="21"/>
      <c r="H840" s="21"/>
    </row>
    <row r="841" spans="1:8" s="6" customFormat="1" ht="110.25" x14ac:dyDescent="0.2">
      <c r="A841" s="43">
        <f>+'Key Dates'!$B$7-84</f>
        <v>43242</v>
      </c>
      <c r="B841" s="43">
        <f>+'Key Dates'!$B$7-70</f>
        <v>43256</v>
      </c>
      <c r="C841" s="25" t="s">
        <v>1296</v>
      </c>
      <c r="D841" s="23" t="s">
        <v>1293</v>
      </c>
      <c r="E841" s="24" t="s">
        <v>158</v>
      </c>
      <c r="F841" s="24" t="s">
        <v>46</v>
      </c>
      <c r="G841" s="21"/>
      <c r="H841" s="21"/>
    </row>
    <row r="842" spans="1:8" s="6" customFormat="1" ht="110.25" x14ac:dyDescent="0.2">
      <c r="A842" s="43">
        <f>+'Key Dates'!$B$7-84</f>
        <v>43242</v>
      </c>
      <c r="B842" s="43">
        <f>+'Key Dates'!$B$7-70</f>
        <v>43256</v>
      </c>
      <c r="C842" s="25" t="s">
        <v>1297</v>
      </c>
      <c r="D842" s="23" t="s">
        <v>1293</v>
      </c>
      <c r="E842" s="24" t="s">
        <v>143</v>
      </c>
      <c r="F842" s="24" t="s">
        <v>46</v>
      </c>
      <c r="G842" s="21"/>
      <c r="H842" s="21"/>
    </row>
    <row r="843" spans="1:8" s="6" customFormat="1" ht="110.25" x14ac:dyDescent="0.2">
      <c r="A843" s="43">
        <f>+'Key Dates'!$B$7-84</f>
        <v>43242</v>
      </c>
      <c r="B843" s="43">
        <f>+'Key Dates'!$B$7-70</f>
        <v>43256</v>
      </c>
      <c r="C843" s="25" t="s">
        <v>1298</v>
      </c>
      <c r="D843" s="23" t="s">
        <v>1293</v>
      </c>
      <c r="E843" s="24" t="s">
        <v>144</v>
      </c>
      <c r="F843" s="24" t="s">
        <v>46</v>
      </c>
      <c r="G843" s="21"/>
      <c r="H843" s="21"/>
    </row>
    <row r="844" spans="1:8" s="6" customFormat="1" ht="110.25" x14ac:dyDescent="0.2">
      <c r="A844" s="43">
        <f>+'Key Dates'!$B$7-84</f>
        <v>43242</v>
      </c>
      <c r="B844" s="43">
        <f>+'Key Dates'!$B$7-70</f>
        <v>43256</v>
      </c>
      <c r="C844" s="25" t="s">
        <v>1299</v>
      </c>
      <c r="D844" s="23" t="s">
        <v>1293</v>
      </c>
      <c r="E844" s="24" t="s">
        <v>146</v>
      </c>
      <c r="F844" s="24" t="s">
        <v>46</v>
      </c>
      <c r="G844" s="21"/>
      <c r="H844" s="21"/>
    </row>
    <row r="845" spans="1:8" s="6" customFormat="1" ht="141.75" x14ac:dyDescent="0.2">
      <c r="A845" s="43">
        <f>+'Key Dates'!$B$7-84</f>
        <v>43242</v>
      </c>
      <c r="B845" s="43">
        <f>+'Key Dates'!$B$7-70</f>
        <v>43256</v>
      </c>
      <c r="C845" s="25" t="s">
        <v>1306</v>
      </c>
      <c r="D845" s="23" t="s">
        <v>1300</v>
      </c>
      <c r="E845" s="24" t="s">
        <v>138</v>
      </c>
      <c r="F845" s="24" t="s">
        <v>46</v>
      </c>
      <c r="G845" s="21"/>
      <c r="H845" s="21"/>
    </row>
    <row r="846" spans="1:8" s="6" customFormat="1" ht="157.5" x14ac:dyDescent="0.2">
      <c r="A846" s="43">
        <f>+'Key Dates'!$B$7-84</f>
        <v>43242</v>
      </c>
      <c r="B846" s="43">
        <f>+'Key Dates'!$B$7-70</f>
        <v>43256</v>
      </c>
      <c r="C846" s="25" t="s">
        <v>1305</v>
      </c>
      <c r="D846" s="23" t="s">
        <v>1300</v>
      </c>
      <c r="E846" s="24" t="s">
        <v>141</v>
      </c>
      <c r="F846" s="24" t="s">
        <v>46</v>
      </c>
      <c r="G846" s="21"/>
      <c r="H846" s="21"/>
    </row>
    <row r="847" spans="1:8" s="6" customFormat="1" ht="157.5" x14ac:dyDescent="0.2">
      <c r="A847" s="43">
        <f>+'Key Dates'!$B$7-84</f>
        <v>43242</v>
      </c>
      <c r="B847" s="43">
        <f>+'Key Dates'!$B$7-70</f>
        <v>43256</v>
      </c>
      <c r="C847" s="25" t="s">
        <v>1304</v>
      </c>
      <c r="D847" s="23" t="s">
        <v>1300</v>
      </c>
      <c r="E847" s="24" t="s">
        <v>142</v>
      </c>
      <c r="F847" s="24" t="s">
        <v>46</v>
      </c>
      <c r="G847" s="21"/>
      <c r="H847" s="21"/>
    </row>
    <row r="848" spans="1:8" s="6" customFormat="1" ht="141.75" x14ac:dyDescent="0.2">
      <c r="A848" s="43">
        <f>+'Key Dates'!$B$7-84</f>
        <v>43242</v>
      </c>
      <c r="B848" s="43">
        <f>+'Key Dates'!$B$7-70</f>
        <v>43256</v>
      </c>
      <c r="C848" s="25" t="s">
        <v>1303</v>
      </c>
      <c r="D848" s="23" t="s">
        <v>1300</v>
      </c>
      <c r="E848" s="24" t="s">
        <v>158</v>
      </c>
      <c r="F848" s="24" t="s">
        <v>46</v>
      </c>
      <c r="G848" s="21"/>
      <c r="H848" s="21"/>
    </row>
    <row r="849" spans="1:8" s="6" customFormat="1" ht="157.5" x14ac:dyDescent="0.2">
      <c r="A849" s="43">
        <f>+'Key Dates'!$B$7-84</f>
        <v>43242</v>
      </c>
      <c r="B849" s="43">
        <f>+'Key Dates'!$B$7-70</f>
        <v>43256</v>
      </c>
      <c r="C849" s="25" t="s">
        <v>1302</v>
      </c>
      <c r="D849" s="23" t="s">
        <v>1300</v>
      </c>
      <c r="E849" s="24" t="s">
        <v>144</v>
      </c>
      <c r="F849" s="24" t="s">
        <v>46</v>
      </c>
      <c r="G849" s="21"/>
      <c r="H849" s="21"/>
    </row>
    <row r="850" spans="1:8" s="6" customFormat="1" ht="110.25" x14ac:dyDescent="0.2">
      <c r="A850" s="43">
        <f>+'Key Dates'!$B$37+42</f>
        <v>43242</v>
      </c>
      <c r="B850" s="43">
        <f>+'Key Dates'!$B$37+70</f>
        <v>43270</v>
      </c>
      <c r="C850" s="22" t="s">
        <v>2450</v>
      </c>
      <c r="D850" s="23" t="s">
        <v>73</v>
      </c>
      <c r="E850" s="24" t="s">
        <v>211</v>
      </c>
      <c r="F850" s="24" t="s">
        <v>2145</v>
      </c>
      <c r="G850" s="21"/>
      <c r="H850" s="21"/>
    </row>
    <row r="851" spans="1:8" s="6" customFormat="1" ht="126" x14ac:dyDescent="0.2">
      <c r="A851" s="43">
        <f>+'Key Dates'!$B$7-84</f>
        <v>43242</v>
      </c>
      <c r="B851" s="43">
        <f>+'Key Dates'!$B$7-56</f>
        <v>43270</v>
      </c>
      <c r="C851" s="25" t="s">
        <v>1989</v>
      </c>
      <c r="D851" s="23" t="s">
        <v>1301</v>
      </c>
      <c r="E851" s="24" t="s">
        <v>138</v>
      </c>
      <c r="F851" s="24" t="s">
        <v>46</v>
      </c>
      <c r="G851" s="21"/>
      <c r="H851" s="21"/>
    </row>
    <row r="852" spans="1:8" s="6" customFormat="1" ht="141.75" x14ac:dyDescent="0.2">
      <c r="A852" s="43">
        <f>+'Key Dates'!$B$7-84</f>
        <v>43242</v>
      </c>
      <c r="B852" s="43">
        <f>+'Key Dates'!$B$7-56</f>
        <v>43270</v>
      </c>
      <c r="C852" s="25" t="s">
        <v>1990</v>
      </c>
      <c r="D852" s="23" t="s">
        <v>1301</v>
      </c>
      <c r="E852" s="24" t="s">
        <v>141</v>
      </c>
      <c r="F852" s="24" t="s">
        <v>46</v>
      </c>
      <c r="G852" s="21"/>
      <c r="H852" s="21"/>
    </row>
    <row r="853" spans="1:8" s="6" customFormat="1" ht="126" x14ac:dyDescent="0.2">
      <c r="A853" s="43">
        <f>+'Key Dates'!$B$7-84</f>
        <v>43242</v>
      </c>
      <c r="B853" s="43">
        <f>+'Key Dates'!$B$7-56</f>
        <v>43270</v>
      </c>
      <c r="C853" s="25" t="s">
        <v>1991</v>
      </c>
      <c r="D853" s="23" t="s">
        <v>1301</v>
      </c>
      <c r="E853" s="24" t="s">
        <v>142</v>
      </c>
      <c r="F853" s="24" t="s">
        <v>46</v>
      </c>
      <c r="G853" s="21"/>
      <c r="H853" s="21"/>
    </row>
    <row r="854" spans="1:8" s="6" customFormat="1" ht="126" x14ac:dyDescent="0.2">
      <c r="A854" s="43">
        <f>+'Key Dates'!$B$7-84</f>
        <v>43242</v>
      </c>
      <c r="B854" s="43">
        <f>+'Key Dates'!$B$7-56</f>
        <v>43270</v>
      </c>
      <c r="C854" s="25" t="s">
        <v>1992</v>
      </c>
      <c r="D854" s="23" t="s">
        <v>1301</v>
      </c>
      <c r="E854" s="24" t="s">
        <v>158</v>
      </c>
      <c r="F854" s="24" t="s">
        <v>46</v>
      </c>
      <c r="G854" s="21"/>
      <c r="H854" s="21"/>
    </row>
    <row r="855" spans="1:8" s="6" customFormat="1" ht="141.75" x14ac:dyDescent="0.2">
      <c r="A855" s="43">
        <f>+'Key Dates'!$B$7-84</f>
        <v>43242</v>
      </c>
      <c r="B855" s="43">
        <f>+'Key Dates'!$B$7-56</f>
        <v>43270</v>
      </c>
      <c r="C855" s="25" t="s">
        <v>1993</v>
      </c>
      <c r="D855" s="23" t="s">
        <v>1301</v>
      </c>
      <c r="E855" s="24" t="s">
        <v>144</v>
      </c>
      <c r="F855" s="24" t="s">
        <v>46</v>
      </c>
      <c r="G855" s="21"/>
      <c r="H855" s="21"/>
    </row>
    <row r="856" spans="1:8" s="6" customFormat="1" ht="189" x14ac:dyDescent="0.2">
      <c r="A856" s="43">
        <f>+'Key Dates'!$B$7-84</f>
        <v>43242</v>
      </c>
      <c r="B856" s="43">
        <f>+'Key Dates'!$B$8-7</f>
        <v>43403</v>
      </c>
      <c r="C856" s="25" t="s">
        <v>1806</v>
      </c>
      <c r="D856" s="23" t="s">
        <v>1797</v>
      </c>
      <c r="E856" s="24" t="s">
        <v>138</v>
      </c>
      <c r="F856" s="24" t="s">
        <v>42</v>
      </c>
      <c r="G856" s="21"/>
      <c r="H856" s="21"/>
    </row>
    <row r="857" spans="1:8" s="6" customFormat="1" ht="204.75" x14ac:dyDescent="0.2">
      <c r="A857" s="43">
        <f>+'Key Dates'!$B$7-84</f>
        <v>43242</v>
      </c>
      <c r="B857" s="43">
        <f>+'Key Dates'!$B$8-7</f>
        <v>43403</v>
      </c>
      <c r="C857" s="25" t="s">
        <v>1807</v>
      </c>
      <c r="D857" s="23" t="s">
        <v>1797</v>
      </c>
      <c r="E857" s="24" t="s">
        <v>141</v>
      </c>
      <c r="F857" s="24" t="s">
        <v>42</v>
      </c>
      <c r="G857" s="21"/>
      <c r="H857" s="21"/>
    </row>
    <row r="858" spans="1:8" s="6" customFormat="1" ht="189" x14ac:dyDescent="0.2">
      <c r="A858" s="43">
        <f>+'Key Dates'!$B$7-84</f>
        <v>43242</v>
      </c>
      <c r="B858" s="43">
        <f>+'Key Dates'!$B$8-7</f>
        <v>43403</v>
      </c>
      <c r="C858" s="25" t="s">
        <v>1808</v>
      </c>
      <c r="D858" s="23" t="s">
        <v>1797</v>
      </c>
      <c r="E858" s="24" t="s">
        <v>142</v>
      </c>
      <c r="F858" s="24" t="s">
        <v>42</v>
      </c>
      <c r="G858" s="21"/>
      <c r="H858" s="21"/>
    </row>
    <row r="859" spans="1:8" s="6" customFormat="1" ht="189" x14ac:dyDescent="0.2">
      <c r="A859" s="43">
        <f>+'Key Dates'!$B$7-84</f>
        <v>43242</v>
      </c>
      <c r="B859" s="43">
        <f>+'Key Dates'!$B$8-7</f>
        <v>43403</v>
      </c>
      <c r="C859" s="25" t="s">
        <v>1809</v>
      </c>
      <c r="D859" s="23" t="s">
        <v>1797</v>
      </c>
      <c r="E859" s="24" t="s">
        <v>158</v>
      </c>
      <c r="F859" s="24" t="s">
        <v>42</v>
      </c>
      <c r="G859" s="21"/>
      <c r="H859" s="21"/>
    </row>
    <row r="860" spans="1:8" s="6" customFormat="1" ht="189" x14ac:dyDescent="0.2">
      <c r="A860" s="43">
        <f>+'Key Dates'!$B$7-84</f>
        <v>43242</v>
      </c>
      <c r="B860" s="43">
        <f>+'Key Dates'!$B$8-7</f>
        <v>43403</v>
      </c>
      <c r="C860" s="25" t="s">
        <v>1810</v>
      </c>
      <c r="D860" s="23" t="s">
        <v>1797</v>
      </c>
      <c r="E860" s="24" t="s">
        <v>143</v>
      </c>
      <c r="F860" s="24" t="s">
        <v>42</v>
      </c>
      <c r="G860" s="21"/>
      <c r="H860" s="21"/>
    </row>
    <row r="861" spans="1:8" s="6" customFormat="1" ht="47.25" x14ac:dyDescent="0.2">
      <c r="A861" s="43">
        <f>+'Key Dates'!$B$13</f>
        <v>43248</v>
      </c>
      <c r="B861" s="43">
        <f>+'Key Dates'!$B$13</f>
        <v>43248</v>
      </c>
      <c r="C861" s="25" t="s">
        <v>1291</v>
      </c>
      <c r="D861" s="23" t="s">
        <v>43</v>
      </c>
      <c r="E861" s="24" t="s">
        <v>44</v>
      </c>
      <c r="F861" s="24" t="s">
        <v>44</v>
      </c>
      <c r="G861" s="21"/>
      <c r="H861" s="21"/>
    </row>
    <row r="862" spans="1:8" s="6" customFormat="1" ht="173.25" x14ac:dyDescent="0.2">
      <c r="A862" s="43">
        <f>+'Key Dates'!$B$7-74</f>
        <v>43252</v>
      </c>
      <c r="B862" s="43">
        <f>+'Key Dates'!$B$7-74</f>
        <v>43252</v>
      </c>
      <c r="C862" s="25" t="s">
        <v>1994</v>
      </c>
      <c r="D862" s="23" t="s">
        <v>1313</v>
      </c>
      <c r="E862" s="24" t="s">
        <v>138</v>
      </c>
      <c r="F862" s="24" t="s">
        <v>10</v>
      </c>
      <c r="G862" s="21"/>
      <c r="H862" s="21"/>
    </row>
    <row r="863" spans="1:8" s="6" customFormat="1" ht="189" x14ac:dyDescent="0.2">
      <c r="A863" s="43">
        <f>+'Key Dates'!$B$7-74</f>
        <v>43252</v>
      </c>
      <c r="B863" s="43">
        <f>+'Key Dates'!$B$7-74</f>
        <v>43252</v>
      </c>
      <c r="C863" s="25" t="s">
        <v>1995</v>
      </c>
      <c r="D863" s="23" t="s">
        <v>1313</v>
      </c>
      <c r="E863" s="24" t="s">
        <v>142</v>
      </c>
      <c r="F863" s="24" t="s">
        <v>10</v>
      </c>
      <c r="G863" s="21"/>
      <c r="H863" s="21"/>
    </row>
    <row r="864" spans="1:8" s="6" customFormat="1" ht="173.25" x14ac:dyDescent="0.2">
      <c r="A864" s="43">
        <f>+'Key Dates'!$B$7-74</f>
        <v>43252</v>
      </c>
      <c r="B864" s="43">
        <f>+'Key Dates'!$B$7-74</f>
        <v>43252</v>
      </c>
      <c r="C864" s="25" t="s">
        <v>1996</v>
      </c>
      <c r="D864" s="23" t="s">
        <v>1313</v>
      </c>
      <c r="E864" s="24" t="s">
        <v>158</v>
      </c>
      <c r="F864" s="24" t="s">
        <v>10</v>
      </c>
      <c r="G864" s="21"/>
      <c r="H864" s="21"/>
    </row>
    <row r="865" spans="1:8" s="6" customFormat="1" ht="189" x14ac:dyDescent="0.2">
      <c r="A865" s="43">
        <f>+'Key Dates'!$B$7-74</f>
        <v>43252</v>
      </c>
      <c r="B865" s="43">
        <f>+'Key Dates'!$B$7-74</f>
        <v>43252</v>
      </c>
      <c r="C865" s="25" t="s">
        <v>1997</v>
      </c>
      <c r="D865" s="23" t="s">
        <v>1313</v>
      </c>
      <c r="E865" s="24" t="s">
        <v>144</v>
      </c>
      <c r="F865" s="24" t="s">
        <v>10</v>
      </c>
      <c r="G865" s="21"/>
      <c r="H865" s="21"/>
    </row>
    <row r="866" spans="1:8" s="6" customFormat="1" ht="189" x14ac:dyDescent="0.2">
      <c r="A866" s="43">
        <f>+'Key Dates'!$B$7-74</f>
        <v>43252</v>
      </c>
      <c r="B866" s="43">
        <f>+'Key Dates'!$B$7-74</f>
        <v>43252</v>
      </c>
      <c r="C866" s="25" t="s">
        <v>1998</v>
      </c>
      <c r="D866" s="23" t="s">
        <v>1313</v>
      </c>
      <c r="E866" s="24" t="s">
        <v>145</v>
      </c>
      <c r="F866" s="24" t="s">
        <v>10</v>
      </c>
      <c r="G866" s="21"/>
      <c r="H866" s="21"/>
    </row>
    <row r="867" spans="1:8" s="6" customFormat="1" ht="189" x14ac:dyDescent="0.2">
      <c r="A867" s="43">
        <f>+'Key Dates'!$B$7-74</f>
        <v>43252</v>
      </c>
      <c r="B867" s="43">
        <f>+'Key Dates'!$B$7-74</f>
        <v>43252</v>
      </c>
      <c r="C867" s="25" t="s">
        <v>1999</v>
      </c>
      <c r="D867" s="23" t="s">
        <v>1313</v>
      </c>
      <c r="E867" s="24" t="s">
        <v>156</v>
      </c>
      <c r="F867" s="24" t="s">
        <v>10</v>
      </c>
      <c r="G867" s="21"/>
      <c r="H867" s="21"/>
    </row>
    <row r="868" spans="1:8" s="6" customFormat="1" ht="189" x14ac:dyDescent="0.2">
      <c r="A868" s="43">
        <f>+'Key Dates'!$B$7-74</f>
        <v>43252</v>
      </c>
      <c r="B868" s="43">
        <f>+'Key Dates'!$B$7-74</f>
        <v>43252</v>
      </c>
      <c r="C868" s="25" t="s">
        <v>2000</v>
      </c>
      <c r="D868" s="23" t="s">
        <v>1313</v>
      </c>
      <c r="E868" s="24" t="s">
        <v>157</v>
      </c>
      <c r="F868" s="24" t="s">
        <v>10</v>
      </c>
      <c r="G868" s="21"/>
      <c r="H868" s="21"/>
    </row>
    <row r="869" spans="1:8" s="6" customFormat="1" ht="189" x14ac:dyDescent="0.2">
      <c r="A869" s="43">
        <f>+'Key Dates'!$B$7-74</f>
        <v>43252</v>
      </c>
      <c r="B869" s="43">
        <f>+'Key Dates'!$B$7-74</f>
        <v>43252</v>
      </c>
      <c r="C869" s="25" t="s">
        <v>2001</v>
      </c>
      <c r="D869" s="23" t="s">
        <v>1313</v>
      </c>
      <c r="E869" s="24" t="s">
        <v>135</v>
      </c>
      <c r="F869" s="24" t="s">
        <v>10</v>
      </c>
      <c r="G869" s="21"/>
      <c r="H869" s="21"/>
    </row>
    <row r="870" spans="1:8" s="6" customFormat="1" ht="189" x14ac:dyDescent="0.2">
      <c r="A870" s="43">
        <f>+'Key Dates'!$B$7-74</f>
        <v>43252</v>
      </c>
      <c r="B870" s="43">
        <f>+'Key Dates'!$B$7-74</f>
        <v>43252</v>
      </c>
      <c r="C870" s="25" t="s">
        <v>2002</v>
      </c>
      <c r="D870" s="23" t="s">
        <v>1313</v>
      </c>
      <c r="E870" s="24" t="s">
        <v>146</v>
      </c>
      <c r="F870" s="24" t="s">
        <v>10</v>
      </c>
      <c r="G870" s="21"/>
      <c r="H870" s="21"/>
    </row>
    <row r="871" spans="1:8" s="6" customFormat="1" ht="189" x14ac:dyDescent="0.2">
      <c r="A871" s="43">
        <f>+'Key Dates'!$B$7-74</f>
        <v>43252</v>
      </c>
      <c r="B871" s="43">
        <f>+'Key Dates'!$B$7-74</f>
        <v>43252</v>
      </c>
      <c r="C871" s="25" t="s">
        <v>2003</v>
      </c>
      <c r="D871" s="23" t="s">
        <v>1313</v>
      </c>
      <c r="E871" s="24" t="s">
        <v>147</v>
      </c>
      <c r="F871" s="24" t="s">
        <v>10</v>
      </c>
      <c r="G871" s="21"/>
      <c r="H871" s="21"/>
    </row>
    <row r="872" spans="1:8" s="6" customFormat="1" ht="78.75" x14ac:dyDescent="0.2">
      <c r="A872" s="43">
        <f>+'Key Dates'!$B$7-74</f>
        <v>43252</v>
      </c>
      <c r="B872" s="43">
        <f>+'Key Dates'!$B$7-74</f>
        <v>43252</v>
      </c>
      <c r="C872" s="25" t="s">
        <v>1356</v>
      </c>
      <c r="D872" s="23" t="s">
        <v>162</v>
      </c>
      <c r="E872" s="24" t="s">
        <v>138</v>
      </c>
      <c r="F872" s="24" t="s">
        <v>10</v>
      </c>
      <c r="G872" s="21"/>
      <c r="H872" s="21"/>
    </row>
    <row r="873" spans="1:8" s="6" customFormat="1" ht="78.75" x14ac:dyDescent="0.2">
      <c r="A873" s="43">
        <f>+'Key Dates'!$B$7-74</f>
        <v>43252</v>
      </c>
      <c r="B873" s="43">
        <f>+'Key Dates'!$B$7-74</f>
        <v>43252</v>
      </c>
      <c r="C873" s="25" t="s">
        <v>1357</v>
      </c>
      <c r="D873" s="23" t="s">
        <v>162</v>
      </c>
      <c r="E873" s="24" t="s">
        <v>158</v>
      </c>
      <c r="F873" s="24" t="s">
        <v>10</v>
      </c>
      <c r="G873" s="21"/>
      <c r="H873" s="21"/>
    </row>
    <row r="874" spans="1:8" s="6" customFormat="1" ht="94.5" x14ac:dyDescent="0.2">
      <c r="A874" s="43">
        <f>+'Key Dates'!$B$7-74</f>
        <v>43252</v>
      </c>
      <c r="B874" s="43">
        <f>+'Key Dates'!$B$7-74</f>
        <v>43252</v>
      </c>
      <c r="C874" s="25" t="s">
        <v>1358</v>
      </c>
      <c r="D874" s="23" t="s">
        <v>162</v>
      </c>
      <c r="E874" s="24" t="s">
        <v>146</v>
      </c>
      <c r="F874" s="24" t="s">
        <v>10</v>
      </c>
      <c r="G874" s="21"/>
      <c r="H874" s="21"/>
    </row>
    <row r="875" spans="1:8" s="6" customFormat="1" ht="94.5" x14ac:dyDescent="0.2">
      <c r="A875" s="43">
        <f>+'Key Dates'!$B$7-74</f>
        <v>43252</v>
      </c>
      <c r="B875" s="43">
        <f>+'Key Dates'!$B$7-74</f>
        <v>43252</v>
      </c>
      <c r="C875" s="25" t="s">
        <v>1359</v>
      </c>
      <c r="D875" s="23" t="s">
        <v>162</v>
      </c>
      <c r="E875" s="24" t="s">
        <v>147</v>
      </c>
      <c r="F875" s="24" t="s">
        <v>10</v>
      </c>
      <c r="G875" s="21"/>
      <c r="H875" s="21"/>
    </row>
    <row r="876" spans="1:8" s="6" customFormat="1" ht="94.5" x14ac:dyDescent="0.2">
      <c r="A876" s="43">
        <v>43252</v>
      </c>
      <c r="B876" s="43">
        <v>43252</v>
      </c>
      <c r="C876" s="25" t="s">
        <v>1368</v>
      </c>
      <c r="D876" s="23" t="s">
        <v>101</v>
      </c>
      <c r="E876" s="24" t="s">
        <v>138</v>
      </c>
      <c r="F876" s="24" t="s">
        <v>13</v>
      </c>
      <c r="G876" s="21"/>
      <c r="H876" s="21"/>
    </row>
    <row r="877" spans="1:8" s="6" customFormat="1" ht="110.25" x14ac:dyDescent="0.2">
      <c r="A877" s="43">
        <v>43252</v>
      </c>
      <c r="B877" s="43">
        <v>43252</v>
      </c>
      <c r="C877" s="25" t="s">
        <v>1369</v>
      </c>
      <c r="D877" s="23" t="s">
        <v>101</v>
      </c>
      <c r="E877" s="24" t="s">
        <v>158</v>
      </c>
      <c r="F877" s="24" t="s">
        <v>13</v>
      </c>
      <c r="G877" s="21"/>
      <c r="H877" s="21"/>
    </row>
    <row r="878" spans="1:8" s="6" customFormat="1" ht="110.25" x14ac:dyDescent="0.2">
      <c r="A878" s="43">
        <v>43252</v>
      </c>
      <c r="B878" s="43">
        <v>43252</v>
      </c>
      <c r="C878" s="22" t="s">
        <v>1370</v>
      </c>
      <c r="D878" s="23" t="s">
        <v>101</v>
      </c>
      <c r="E878" s="24" t="s">
        <v>156</v>
      </c>
      <c r="F878" s="24" t="s">
        <v>13</v>
      </c>
      <c r="G878" s="21"/>
      <c r="H878" s="21"/>
    </row>
    <row r="879" spans="1:8" s="6" customFormat="1" ht="110.25" x14ac:dyDescent="0.2">
      <c r="A879" s="43">
        <v>43252</v>
      </c>
      <c r="B879" s="43">
        <v>43252</v>
      </c>
      <c r="C879" s="25" t="s">
        <v>1371</v>
      </c>
      <c r="D879" s="23" t="s">
        <v>101</v>
      </c>
      <c r="E879" s="24" t="s">
        <v>157</v>
      </c>
      <c r="F879" s="24" t="s">
        <v>13</v>
      </c>
      <c r="G879" s="21"/>
      <c r="H879" s="21"/>
    </row>
    <row r="880" spans="1:8" s="6" customFormat="1" ht="141.75" x14ac:dyDescent="0.2">
      <c r="A880" s="43">
        <f>+'Key Dates'!$B$7-70</f>
        <v>43256</v>
      </c>
      <c r="B880" s="43">
        <f>+'Key Dates'!$B$7-70</f>
        <v>43256</v>
      </c>
      <c r="C880" s="25" t="s">
        <v>2004</v>
      </c>
      <c r="D880" s="23" t="s">
        <v>1</v>
      </c>
      <c r="E880" s="24" t="s">
        <v>138</v>
      </c>
      <c r="F880" s="24" t="s">
        <v>2144</v>
      </c>
      <c r="G880" s="21"/>
      <c r="H880" s="21"/>
    </row>
    <row r="881" spans="1:8" s="6" customFormat="1" ht="141.75" x14ac:dyDescent="0.2">
      <c r="A881" s="43">
        <f>+'Key Dates'!$B$7-70</f>
        <v>43256</v>
      </c>
      <c r="B881" s="43">
        <f>+'Key Dates'!$B$7-70</f>
        <v>43256</v>
      </c>
      <c r="C881" s="25" t="s">
        <v>2005</v>
      </c>
      <c r="D881" s="23" t="s">
        <v>1</v>
      </c>
      <c r="E881" s="24" t="s">
        <v>158</v>
      </c>
      <c r="F881" s="24" t="s">
        <v>2144</v>
      </c>
      <c r="G881" s="21"/>
      <c r="H881" s="21"/>
    </row>
    <row r="882" spans="1:8" s="6" customFormat="1" ht="141.75" x14ac:dyDescent="0.2">
      <c r="A882" s="43">
        <f>+'Key Dates'!$B$7-70</f>
        <v>43256</v>
      </c>
      <c r="B882" s="43">
        <f>+'Key Dates'!$B$7-70</f>
        <v>43256</v>
      </c>
      <c r="C882" s="25" t="s">
        <v>2006</v>
      </c>
      <c r="D882" s="23" t="s">
        <v>1</v>
      </c>
      <c r="E882" s="24" t="s">
        <v>144</v>
      </c>
      <c r="F882" s="24" t="s">
        <v>2144</v>
      </c>
      <c r="G882" s="21"/>
      <c r="H882" s="21"/>
    </row>
    <row r="883" spans="1:8" s="6" customFormat="1" ht="141.75" x14ac:dyDescent="0.2">
      <c r="A883" s="43">
        <f>+'Key Dates'!$B$7-70</f>
        <v>43256</v>
      </c>
      <c r="B883" s="43">
        <f>+'Key Dates'!$B$7-70</f>
        <v>43256</v>
      </c>
      <c r="C883" s="25" t="s">
        <v>2007</v>
      </c>
      <c r="D883" s="23" t="s">
        <v>1</v>
      </c>
      <c r="E883" s="24" t="s">
        <v>145</v>
      </c>
      <c r="F883" s="24" t="s">
        <v>2144</v>
      </c>
      <c r="G883" s="21"/>
      <c r="H883" s="21"/>
    </row>
    <row r="884" spans="1:8" s="6" customFormat="1" ht="141.75" x14ac:dyDescent="0.2">
      <c r="A884" s="43">
        <f>+'Key Dates'!$B$7-70</f>
        <v>43256</v>
      </c>
      <c r="B884" s="43">
        <f>+'Key Dates'!$B$7-70</f>
        <v>43256</v>
      </c>
      <c r="C884" s="25" t="s">
        <v>2008</v>
      </c>
      <c r="D884" s="23" t="s">
        <v>1</v>
      </c>
      <c r="E884" s="24" t="s">
        <v>156</v>
      </c>
      <c r="F884" s="24" t="s">
        <v>2144</v>
      </c>
      <c r="G884" s="21"/>
      <c r="H884" s="21"/>
    </row>
    <row r="885" spans="1:8" s="6" customFormat="1" ht="141.75" x14ac:dyDescent="0.2">
      <c r="A885" s="43">
        <f>+'Key Dates'!$B$7-70</f>
        <v>43256</v>
      </c>
      <c r="B885" s="43">
        <f>+'Key Dates'!$B$7-70</f>
        <v>43256</v>
      </c>
      <c r="C885" s="25" t="s">
        <v>2009</v>
      </c>
      <c r="D885" s="23" t="s">
        <v>1</v>
      </c>
      <c r="E885" s="24" t="s">
        <v>157</v>
      </c>
      <c r="F885" s="24" t="s">
        <v>2144</v>
      </c>
      <c r="G885" s="21"/>
      <c r="H885" s="21"/>
    </row>
    <row r="886" spans="1:8" s="6" customFormat="1" ht="141.75" x14ac:dyDescent="0.2">
      <c r="A886" s="43">
        <f>+'Key Dates'!$B$7-70</f>
        <v>43256</v>
      </c>
      <c r="B886" s="43">
        <f>+'Key Dates'!$B$7-70</f>
        <v>43256</v>
      </c>
      <c r="C886" s="25" t="s">
        <v>2010</v>
      </c>
      <c r="D886" s="23" t="s">
        <v>1</v>
      </c>
      <c r="E886" s="24" t="s">
        <v>146</v>
      </c>
      <c r="F886" s="24" t="s">
        <v>2144</v>
      </c>
      <c r="G886" s="21"/>
      <c r="H886" s="21"/>
    </row>
    <row r="887" spans="1:8" s="6" customFormat="1" ht="63" x14ac:dyDescent="0.2">
      <c r="A887" s="43">
        <f>+'Key Dates'!$B$7-70</f>
        <v>43256</v>
      </c>
      <c r="B887" s="43">
        <f>+'Key Dates'!$B$7-70</f>
        <v>43256</v>
      </c>
      <c r="C887" s="25" t="s">
        <v>1388</v>
      </c>
      <c r="D887" s="23" t="s">
        <v>1387</v>
      </c>
      <c r="E887" s="24" t="s">
        <v>138</v>
      </c>
      <c r="F887" s="24" t="s">
        <v>46</v>
      </c>
      <c r="G887" s="21"/>
      <c r="H887" s="21"/>
    </row>
    <row r="888" spans="1:8" s="6" customFormat="1" ht="78.75" x14ac:dyDescent="0.2">
      <c r="A888" s="43">
        <f>+'Key Dates'!$B$7-70</f>
        <v>43256</v>
      </c>
      <c r="B888" s="43">
        <f>+'Key Dates'!$B$7-70</f>
        <v>43256</v>
      </c>
      <c r="C888" s="25" t="s">
        <v>1389</v>
      </c>
      <c r="D888" s="23" t="s">
        <v>1387</v>
      </c>
      <c r="E888" s="24" t="s">
        <v>141</v>
      </c>
      <c r="F888" s="24" t="s">
        <v>46</v>
      </c>
      <c r="G888" s="21"/>
      <c r="H888" s="21"/>
    </row>
    <row r="889" spans="1:8" s="6" customFormat="1" ht="78.75" x14ac:dyDescent="0.2">
      <c r="A889" s="43">
        <f>+'Key Dates'!$B$7-70</f>
        <v>43256</v>
      </c>
      <c r="B889" s="43">
        <f>+'Key Dates'!$B$7-70</f>
        <v>43256</v>
      </c>
      <c r="C889" s="25" t="s">
        <v>1390</v>
      </c>
      <c r="D889" s="23" t="s">
        <v>1387</v>
      </c>
      <c r="E889" s="24" t="s">
        <v>142</v>
      </c>
      <c r="F889" s="24" t="s">
        <v>46</v>
      </c>
      <c r="G889" s="21"/>
      <c r="H889" s="21"/>
    </row>
    <row r="890" spans="1:8" s="6" customFormat="1" ht="63" x14ac:dyDescent="0.2">
      <c r="A890" s="43">
        <f>+'Key Dates'!$B$7-70</f>
        <v>43256</v>
      </c>
      <c r="B890" s="43">
        <f>+'Key Dates'!$B$7-70</f>
        <v>43256</v>
      </c>
      <c r="C890" s="25" t="s">
        <v>1391</v>
      </c>
      <c r="D890" s="23" t="s">
        <v>1387</v>
      </c>
      <c r="E890" s="24" t="s">
        <v>158</v>
      </c>
      <c r="F890" s="24" t="s">
        <v>46</v>
      </c>
      <c r="G890" s="21"/>
      <c r="H890" s="21"/>
    </row>
    <row r="891" spans="1:8" s="6" customFormat="1" ht="63" x14ac:dyDescent="0.2">
      <c r="A891" s="43">
        <f>+'Key Dates'!$B$7-70</f>
        <v>43256</v>
      </c>
      <c r="B891" s="43">
        <f>+'Key Dates'!$B$7-70</f>
        <v>43256</v>
      </c>
      <c r="C891" s="25" t="s">
        <v>1392</v>
      </c>
      <c r="D891" s="23" t="s">
        <v>1387</v>
      </c>
      <c r="E891" s="24" t="s">
        <v>143</v>
      </c>
      <c r="F891" s="24" t="s">
        <v>46</v>
      </c>
      <c r="G891" s="21"/>
      <c r="H891" s="21"/>
    </row>
    <row r="892" spans="1:8" s="6" customFormat="1" ht="78.75" x14ac:dyDescent="0.2">
      <c r="A892" s="43">
        <f>+'Key Dates'!$B$7-70</f>
        <v>43256</v>
      </c>
      <c r="B892" s="43">
        <f>+'Key Dates'!$B$7-70</f>
        <v>43256</v>
      </c>
      <c r="C892" s="25" t="s">
        <v>2640</v>
      </c>
      <c r="D892" s="23" t="s">
        <v>1393</v>
      </c>
      <c r="E892" s="24" t="s">
        <v>138</v>
      </c>
      <c r="F892" s="24" t="s">
        <v>46</v>
      </c>
      <c r="G892" s="21"/>
      <c r="H892" s="21"/>
    </row>
    <row r="893" spans="1:8" s="6" customFormat="1" ht="94.5" x14ac:dyDescent="0.2">
      <c r="A893" s="43">
        <f>+'Key Dates'!$B$7-70</f>
        <v>43256</v>
      </c>
      <c r="B893" s="43">
        <f>+'Key Dates'!$B$7-70</f>
        <v>43256</v>
      </c>
      <c r="C893" s="25" t="s">
        <v>2641</v>
      </c>
      <c r="D893" s="23" t="s">
        <v>1393</v>
      </c>
      <c r="E893" s="24" t="s">
        <v>141</v>
      </c>
      <c r="F893" s="24" t="s">
        <v>46</v>
      </c>
      <c r="G893" s="21"/>
      <c r="H893" s="21"/>
    </row>
    <row r="894" spans="1:8" s="6" customFormat="1" ht="94.5" x14ac:dyDescent="0.2">
      <c r="A894" s="43">
        <f>+'Key Dates'!$B$7-70</f>
        <v>43256</v>
      </c>
      <c r="B894" s="43">
        <f>+'Key Dates'!$B$7-70</f>
        <v>43256</v>
      </c>
      <c r="C894" s="25" t="s">
        <v>2642</v>
      </c>
      <c r="D894" s="23" t="s">
        <v>1393</v>
      </c>
      <c r="E894" s="24" t="s">
        <v>142</v>
      </c>
      <c r="F894" s="24" t="s">
        <v>46</v>
      </c>
      <c r="G894" s="21"/>
      <c r="H894" s="21"/>
    </row>
    <row r="895" spans="1:8" s="6" customFormat="1" ht="78.75" x14ac:dyDescent="0.2">
      <c r="A895" s="43">
        <f>+'Key Dates'!$B$7-70</f>
        <v>43256</v>
      </c>
      <c r="B895" s="43">
        <f>+'Key Dates'!$B$7-70</f>
        <v>43256</v>
      </c>
      <c r="C895" s="25" t="s">
        <v>2643</v>
      </c>
      <c r="D895" s="23" t="s">
        <v>1393</v>
      </c>
      <c r="E895" s="24" t="s">
        <v>158</v>
      </c>
      <c r="F895" s="24" t="s">
        <v>46</v>
      </c>
      <c r="G895" s="21"/>
      <c r="H895" s="21"/>
    </row>
    <row r="896" spans="1:8" s="6" customFormat="1" ht="94.5" x14ac:dyDescent="0.2">
      <c r="A896" s="43">
        <f>+'Key Dates'!$B$7-70</f>
        <v>43256</v>
      </c>
      <c r="B896" s="43">
        <f>+'Key Dates'!$B$7-70</f>
        <v>43256</v>
      </c>
      <c r="C896" s="25" t="s">
        <v>2644</v>
      </c>
      <c r="D896" s="23" t="s">
        <v>1393</v>
      </c>
      <c r="E896" s="24" t="s">
        <v>144</v>
      </c>
      <c r="F896" s="24" t="s">
        <v>46</v>
      </c>
      <c r="G896" s="21"/>
      <c r="H896" s="21"/>
    </row>
    <row r="897" spans="1:8" s="6" customFormat="1" ht="94.5" x14ac:dyDescent="0.2">
      <c r="A897" s="43">
        <f>+'Key Dates'!$B$7-70</f>
        <v>43256</v>
      </c>
      <c r="B897" s="43">
        <f>+'Key Dates'!$B$7-70</f>
        <v>43256</v>
      </c>
      <c r="C897" s="25" t="s">
        <v>2645</v>
      </c>
      <c r="D897" s="23" t="s">
        <v>1393</v>
      </c>
      <c r="E897" s="24" t="s">
        <v>146</v>
      </c>
      <c r="F897" s="24" t="s">
        <v>46</v>
      </c>
      <c r="G897" s="21"/>
      <c r="H897" s="21"/>
    </row>
    <row r="898" spans="1:8" s="6" customFormat="1" ht="63" x14ac:dyDescent="0.2">
      <c r="A898" s="43">
        <f>+'Key Dates'!$B$7-70</f>
        <v>43256</v>
      </c>
      <c r="B898" s="43">
        <f>+'Key Dates'!$B$7-70</f>
        <v>43256</v>
      </c>
      <c r="C898" s="25" t="s">
        <v>1402</v>
      </c>
      <c r="D898" s="23" t="s">
        <v>1401</v>
      </c>
      <c r="E898" s="24" t="s">
        <v>138</v>
      </c>
      <c r="F898" s="24" t="s">
        <v>13</v>
      </c>
      <c r="G898" s="21"/>
      <c r="H898" s="21"/>
    </row>
    <row r="899" spans="1:8" s="6" customFormat="1" ht="63" x14ac:dyDescent="0.2">
      <c r="A899" s="43">
        <f>+'Key Dates'!$B$7-70</f>
        <v>43256</v>
      </c>
      <c r="B899" s="43">
        <f>+'Key Dates'!$B$7-70</f>
        <v>43256</v>
      </c>
      <c r="C899" s="25" t="s">
        <v>1403</v>
      </c>
      <c r="D899" s="23" t="s">
        <v>1401</v>
      </c>
      <c r="E899" s="24" t="s">
        <v>158</v>
      </c>
      <c r="F899" s="24" t="s">
        <v>13</v>
      </c>
      <c r="G899" s="21"/>
      <c r="H899" s="21"/>
    </row>
    <row r="900" spans="1:8" s="6" customFormat="1" ht="63" x14ac:dyDescent="0.2">
      <c r="A900" s="43">
        <f>+'Key Dates'!$B$7-70</f>
        <v>43256</v>
      </c>
      <c r="B900" s="43">
        <f>+'Key Dates'!$B$7-70</f>
        <v>43256</v>
      </c>
      <c r="C900" s="25" t="s">
        <v>1404</v>
      </c>
      <c r="D900" s="23" t="s">
        <v>1401</v>
      </c>
      <c r="E900" s="24" t="s">
        <v>144</v>
      </c>
      <c r="F900" s="24" t="s">
        <v>13</v>
      </c>
      <c r="G900" s="21"/>
      <c r="H900" s="21"/>
    </row>
    <row r="901" spans="1:8" s="6" customFormat="1" ht="63" x14ac:dyDescent="0.2">
      <c r="A901" s="43">
        <f>+'Key Dates'!$B$7-70</f>
        <v>43256</v>
      </c>
      <c r="B901" s="43">
        <f>+'Key Dates'!$B$7-70</f>
        <v>43256</v>
      </c>
      <c r="C901" s="25" t="s">
        <v>1405</v>
      </c>
      <c r="D901" s="23" t="s">
        <v>1401</v>
      </c>
      <c r="E901" s="24" t="s">
        <v>145</v>
      </c>
      <c r="F901" s="24" t="s">
        <v>13</v>
      </c>
      <c r="G901" s="21"/>
      <c r="H901" s="21"/>
    </row>
    <row r="902" spans="1:8" s="6" customFormat="1" ht="63" x14ac:dyDescent="0.2">
      <c r="A902" s="43">
        <f>+'Key Dates'!$B$7-70</f>
        <v>43256</v>
      </c>
      <c r="B902" s="43">
        <f>+'Key Dates'!$B$7-70</f>
        <v>43256</v>
      </c>
      <c r="C902" s="25" t="s">
        <v>1406</v>
      </c>
      <c r="D902" s="23" t="s">
        <v>1401</v>
      </c>
      <c r="E902" s="24" t="s">
        <v>156</v>
      </c>
      <c r="F902" s="24" t="s">
        <v>13</v>
      </c>
      <c r="G902" s="21"/>
      <c r="H902" s="21"/>
    </row>
    <row r="903" spans="1:8" s="6" customFormat="1" ht="63" x14ac:dyDescent="0.2">
      <c r="A903" s="43">
        <f>+'Key Dates'!$B$7-70</f>
        <v>43256</v>
      </c>
      <c r="B903" s="43">
        <f>+'Key Dates'!$B$7-70</f>
        <v>43256</v>
      </c>
      <c r="C903" s="25" t="s">
        <v>1407</v>
      </c>
      <c r="D903" s="23" t="s">
        <v>1401</v>
      </c>
      <c r="E903" s="24" t="s">
        <v>157</v>
      </c>
      <c r="F903" s="24" t="s">
        <v>13</v>
      </c>
      <c r="G903" s="21"/>
      <c r="H903" s="21"/>
    </row>
    <row r="904" spans="1:8" s="6" customFormat="1" ht="63" x14ac:dyDescent="0.2">
      <c r="A904" s="43">
        <f>+'Key Dates'!$B$7-70</f>
        <v>43256</v>
      </c>
      <c r="B904" s="43">
        <f>+'Key Dates'!$B$7-70</f>
        <v>43256</v>
      </c>
      <c r="C904" s="25" t="s">
        <v>1408</v>
      </c>
      <c r="D904" s="23" t="s">
        <v>1401</v>
      </c>
      <c r="E904" s="24" t="s">
        <v>146</v>
      </c>
      <c r="F904" s="24" t="s">
        <v>13</v>
      </c>
      <c r="G904" s="21"/>
      <c r="H904" s="21"/>
    </row>
    <row r="905" spans="1:8" s="6" customFormat="1" ht="63" x14ac:dyDescent="0.2">
      <c r="A905" s="43">
        <f>+'Key Dates'!$B$7-70</f>
        <v>43256</v>
      </c>
      <c r="B905" s="43">
        <f>+'Key Dates'!$B$7-70</f>
        <v>43256</v>
      </c>
      <c r="C905" s="25" t="s">
        <v>1409</v>
      </c>
      <c r="D905" s="23" t="s">
        <v>1401</v>
      </c>
      <c r="E905" s="24" t="s">
        <v>147</v>
      </c>
      <c r="F905" s="24" t="s">
        <v>13</v>
      </c>
      <c r="G905" s="21"/>
      <c r="H905" s="21"/>
    </row>
    <row r="906" spans="1:8" s="6" customFormat="1" ht="189" x14ac:dyDescent="0.2">
      <c r="A906" s="43">
        <f>+'Key Dates'!$B$38+30</f>
        <v>43258</v>
      </c>
      <c r="B906" s="43">
        <f>+'Key Dates'!$B$38+30</f>
        <v>43258</v>
      </c>
      <c r="C906" s="25" t="s">
        <v>1065</v>
      </c>
      <c r="D906" s="23" t="s">
        <v>1059</v>
      </c>
      <c r="E906" s="24" t="s">
        <v>284</v>
      </c>
      <c r="F906" s="24" t="s">
        <v>46</v>
      </c>
      <c r="G906" s="21"/>
      <c r="H906" s="21"/>
    </row>
    <row r="907" spans="1:8" s="6" customFormat="1" ht="78.75" x14ac:dyDescent="0.2">
      <c r="A907" s="43">
        <f>+'Key Dates'!$B$7-68</f>
        <v>43258</v>
      </c>
      <c r="B907" s="43">
        <f>+'Key Dates'!$B$7-68</f>
        <v>43258</v>
      </c>
      <c r="C907" s="25" t="s">
        <v>1410</v>
      </c>
      <c r="D907" s="23" t="s">
        <v>1411</v>
      </c>
      <c r="E907" s="24" t="s">
        <v>138</v>
      </c>
      <c r="F907" s="24" t="s">
        <v>46</v>
      </c>
      <c r="G907" s="21"/>
      <c r="H907" s="21"/>
    </row>
    <row r="908" spans="1:8" s="6" customFormat="1" ht="94.5" x14ac:dyDescent="0.2">
      <c r="A908" s="43">
        <f>+'Key Dates'!$B$7-68</f>
        <v>43258</v>
      </c>
      <c r="B908" s="43">
        <f>+'Key Dates'!$B$7-68</f>
        <v>43258</v>
      </c>
      <c r="C908" s="25" t="s">
        <v>1412</v>
      </c>
      <c r="D908" s="23" t="s">
        <v>1411</v>
      </c>
      <c r="E908" s="24" t="s">
        <v>141</v>
      </c>
      <c r="F908" s="24" t="s">
        <v>46</v>
      </c>
      <c r="G908" s="21"/>
      <c r="H908" s="21"/>
    </row>
    <row r="909" spans="1:8" s="6" customFormat="1" ht="94.5" x14ac:dyDescent="0.2">
      <c r="A909" s="43">
        <f>+'Key Dates'!$B$7-68</f>
        <v>43258</v>
      </c>
      <c r="B909" s="43">
        <f>+'Key Dates'!$B$7-68</f>
        <v>43258</v>
      </c>
      <c r="C909" s="25" t="s">
        <v>1413</v>
      </c>
      <c r="D909" s="23" t="s">
        <v>1411</v>
      </c>
      <c r="E909" s="24" t="s">
        <v>142</v>
      </c>
      <c r="F909" s="24" t="s">
        <v>46</v>
      </c>
      <c r="G909" s="21"/>
      <c r="H909" s="21"/>
    </row>
    <row r="910" spans="1:8" s="6" customFormat="1" ht="78.75" x14ac:dyDescent="0.2">
      <c r="A910" s="43">
        <f>+'Key Dates'!$B$7-68</f>
        <v>43258</v>
      </c>
      <c r="B910" s="43">
        <f>+'Key Dates'!$B$7-68</f>
        <v>43258</v>
      </c>
      <c r="C910" s="25" t="s">
        <v>1414</v>
      </c>
      <c r="D910" s="23" t="s">
        <v>1411</v>
      </c>
      <c r="E910" s="24" t="s">
        <v>158</v>
      </c>
      <c r="F910" s="24" t="s">
        <v>46</v>
      </c>
      <c r="G910" s="21"/>
      <c r="H910" s="21"/>
    </row>
    <row r="911" spans="1:8" s="6" customFormat="1" ht="78.75" x14ac:dyDescent="0.2">
      <c r="A911" s="43">
        <f>+'Key Dates'!$B$7-68</f>
        <v>43258</v>
      </c>
      <c r="B911" s="43">
        <f>+'Key Dates'!$B$7-68</f>
        <v>43258</v>
      </c>
      <c r="C911" s="25" t="s">
        <v>1415</v>
      </c>
      <c r="D911" s="23" t="s">
        <v>1411</v>
      </c>
      <c r="E911" s="24" t="s">
        <v>143</v>
      </c>
      <c r="F911" s="24" t="s">
        <v>46</v>
      </c>
      <c r="G911" s="21"/>
      <c r="H911" s="21"/>
    </row>
    <row r="912" spans="1:8" s="6" customFormat="1" ht="94.5" x14ac:dyDescent="0.2">
      <c r="A912" s="43">
        <f>+'Key Dates'!$B$7-68</f>
        <v>43258</v>
      </c>
      <c r="B912" s="43">
        <f>+'Key Dates'!$B$7-68</f>
        <v>43258</v>
      </c>
      <c r="C912" s="25" t="s">
        <v>1416</v>
      </c>
      <c r="D912" s="23" t="s">
        <v>1411</v>
      </c>
      <c r="E912" s="24" t="s">
        <v>144</v>
      </c>
      <c r="F912" s="24" t="s">
        <v>46</v>
      </c>
      <c r="G912" s="21"/>
      <c r="H912" s="21"/>
    </row>
    <row r="913" spans="1:8" s="6" customFormat="1" ht="94.5" x14ac:dyDescent="0.2">
      <c r="A913" s="43">
        <f>+'Key Dates'!$B$7-68</f>
        <v>43258</v>
      </c>
      <c r="B913" s="43">
        <f>+'Key Dates'!$B$7-68</f>
        <v>43258</v>
      </c>
      <c r="C913" s="25" t="s">
        <v>1417</v>
      </c>
      <c r="D913" s="23" t="s">
        <v>1411</v>
      </c>
      <c r="E913" s="24" t="s">
        <v>146</v>
      </c>
      <c r="F913" s="24" t="s">
        <v>46</v>
      </c>
      <c r="G913" s="21"/>
      <c r="H913" s="21"/>
    </row>
    <row r="914" spans="1:8" s="6" customFormat="1" ht="126" x14ac:dyDescent="0.2">
      <c r="A914" s="43">
        <f>+'Key Dates'!$B$7-68</f>
        <v>43258</v>
      </c>
      <c r="B914" s="43">
        <f>+'Key Dates'!$B$7-68</f>
        <v>43258</v>
      </c>
      <c r="C914" s="25" t="s">
        <v>1418</v>
      </c>
      <c r="D914" s="23" t="s">
        <v>217</v>
      </c>
      <c r="E914" s="24" t="s">
        <v>138</v>
      </c>
      <c r="F914" s="24" t="s">
        <v>217</v>
      </c>
      <c r="G914" s="21"/>
      <c r="H914" s="21"/>
    </row>
    <row r="915" spans="1:8" s="6" customFormat="1" ht="126" x14ac:dyDescent="0.2">
      <c r="A915" s="43">
        <f>+'Key Dates'!$B$7-68</f>
        <v>43258</v>
      </c>
      <c r="B915" s="43">
        <f>+'Key Dates'!$B$7-68</f>
        <v>43258</v>
      </c>
      <c r="C915" s="25" t="s">
        <v>1419</v>
      </c>
      <c r="D915" s="23" t="s">
        <v>217</v>
      </c>
      <c r="E915" s="24" t="s">
        <v>158</v>
      </c>
      <c r="F915" s="24" t="s">
        <v>217</v>
      </c>
      <c r="G915" s="21"/>
      <c r="H915" s="21"/>
    </row>
    <row r="916" spans="1:8" s="6" customFormat="1" ht="126" x14ac:dyDescent="0.2">
      <c r="A916" s="43">
        <f>+'Key Dates'!$B$7-68</f>
        <v>43258</v>
      </c>
      <c r="B916" s="43">
        <f>+'Key Dates'!$B$7-68</f>
        <v>43258</v>
      </c>
      <c r="C916" s="25" t="s">
        <v>1420</v>
      </c>
      <c r="D916" s="23" t="s">
        <v>217</v>
      </c>
      <c r="E916" s="24" t="s">
        <v>144</v>
      </c>
      <c r="F916" s="24" t="s">
        <v>217</v>
      </c>
      <c r="G916" s="21"/>
      <c r="H916" s="21"/>
    </row>
    <row r="917" spans="1:8" s="6" customFormat="1" ht="126" x14ac:dyDescent="0.2">
      <c r="A917" s="43">
        <f>+'Key Dates'!$B$7-68</f>
        <v>43258</v>
      </c>
      <c r="B917" s="43">
        <f>+'Key Dates'!$B$7-68</f>
        <v>43258</v>
      </c>
      <c r="C917" s="25" t="s">
        <v>1421</v>
      </c>
      <c r="D917" s="23" t="s">
        <v>217</v>
      </c>
      <c r="E917" s="24" t="s">
        <v>146</v>
      </c>
      <c r="F917" s="24" t="s">
        <v>217</v>
      </c>
      <c r="G917" s="21"/>
      <c r="H917" s="21"/>
    </row>
    <row r="918" spans="1:8" s="6" customFormat="1" ht="189" x14ac:dyDescent="0.2">
      <c r="A918" s="43">
        <f>+'Key Dates'!$B$7-68</f>
        <v>43258</v>
      </c>
      <c r="B918" s="43">
        <f>+'Key Dates'!$B$7-68</f>
        <v>43258</v>
      </c>
      <c r="C918" s="25" t="s">
        <v>1423</v>
      </c>
      <c r="D918" s="23" t="s">
        <v>1422</v>
      </c>
      <c r="E918" s="24" t="s">
        <v>138</v>
      </c>
      <c r="F918" s="24" t="s">
        <v>17</v>
      </c>
      <c r="G918" s="21"/>
      <c r="H918" s="21"/>
    </row>
    <row r="919" spans="1:8" s="6" customFormat="1" ht="189" x14ac:dyDescent="0.2">
      <c r="A919" s="43">
        <f>+'Key Dates'!$B$7-68</f>
        <v>43258</v>
      </c>
      <c r="B919" s="43">
        <f>+'Key Dates'!$B$7-68</f>
        <v>43258</v>
      </c>
      <c r="C919" s="25" t="s">
        <v>1424</v>
      </c>
      <c r="D919" s="23" t="s">
        <v>1422</v>
      </c>
      <c r="E919" s="24" t="s">
        <v>158</v>
      </c>
      <c r="F919" s="24" t="s">
        <v>17</v>
      </c>
      <c r="G919" s="21"/>
      <c r="H919" s="21"/>
    </row>
    <row r="920" spans="1:8" s="6" customFormat="1" ht="189" x14ac:dyDescent="0.2">
      <c r="A920" s="43">
        <f>+'Key Dates'!$B$7-68</f>
        <v>43258</v>
      </c>
      <c r="B920" s="43">
        <f>+'Key Dates'!$B$7-68</f>
        <v>43258</v>
      </c>
      <c r="C920" s="25" t="s">
        <v>1425</v>
      </c>
      <c r="D920" s="23" t="s">
        <v>1422</v>
      </c>
      <c r="E920" s="24" t="s">
        <v>144</v>
      </c>
      <c r="F920" s="24" t="s">
        <v>17</v>
      </c>
      <c r="G920" s="21"/>
      <c r="H920" s="21"/>
    </row>
    <row r="921" spans="1:8" s="6" customFormat="1" ht="204.75" x14ac:dyDescent="0.2">
      <c r="A921" s="43">
        <f>+'Key Dates'!$B$7-68</f>
        <v>43258</v>
      </c>
      <c r="B921" s="43">
        <f>+'Key Dates'!$B$7-68</f>
        <v>43258</v>
      </c>
      <c r="C921" s="25" t="s">
        <v>1426</v>
      </c>
      <c r="D921" s="23" t="s">
        <v>1422</v>
      </c>
      <c r="E921" s="24" t="s">
        <v>146</v>
      </c>
      <c r="F921" s="24" t="s">
        <v>17</v>
      </c>
      <c r="G921" s="21"/>
      <c r="H921" s="21"/>
    </row>
    <row r="922" spans="1:8" s="6" customFormat="1" ht="126" x14ac:dyDescent="0.2">
      <c r="A922" s="43">
        <f>+'Key Dates'!$B$7-60</f>
        <v>43266</v>
      </c>
      <c r="B922" s="43">
        <f>+'Key Dates'!$B$7-60</f>
        <v>43266</v>
      </c>
      <c r="C922" s="25" t="s">
        <v>1093</v>
      </c>
      <c r="D922" s="23" t="s">
        <v>1085</v>
      </c>
      <c r="E922" s="24" t="s">
        <v>138</v>
      </c>
      <c r="F922" s="24" t="s">
        <v>216</v>
      </c>
      <c r="G922" s="21"/>
      <c r="H922" s="21"/>
    </row>
    <row r="923" spans="1:8" s="6" customFormat="1" ht="126" x14ac:dyDescent="0.2">
      <c r="A923" s="43">
        <f>+'Key Dates'!$B$7-60</f>
        <v>43266</v>
      </c>
      <c r="B923" s="43">
        <f>+'Key Dates'!$B$7-60</f>
        <v>43266</v>
      </c>
      <c r="C923" s="25" t="s">
        <v>1094</v>
      </c>
      <c r="D923" s="23" t="s">
        <v>1085</v>
      </c>
      <c r="E923" s="24" t="s">
        <v>158</v>
      </c>
      <c r="F923" s="24" t="s">
        <v>216</v>
      </c>
      <c r="G923" s="21"/>
      <c r="H923" s="21"/>
    </row>
    <row r="924" spans="1:8" s="6" customFormat="1" ht="141.75" x14ac:dyDescent="0.2">
      <c r="A924" s="43">
        <f>+'Key Dates'!$B$7-60</f>
        <v>43266</v>
      </c>
      <c r="B924" s="43">
        <f>+'Key Dates'!$B$7-60</f>
        <v>43266</v>
      </c>
      <c r="C924" s="25" t="s">
        <v>1095</v>
      </c>
      <c r="D924" s="23" t="s">
        <v>1085</v>
      </c>
      <c r="E924" s="24" t="s">
        <v>144</v>
      </c>
      <c r="F924" s="24" t="s">
        <v>216</v>
      </c>
      <c r="G924" s="21"/>
      <c r="H924" s="21"/>
    </row>
    <row r="925" spans="1:8" s="6" customFormat="1" ht="141.75" x14ac:dyDescent="0.2">
      <c r="A925" s="43">
        <f>+'Key Dates'!$B$7-60</f>
        <v>43266</v>
      </c>
      <c r="B925" s="43">
        <f>+'Key Dates'!$B$7-60</f>
        <v>43266</v>
      </c>
      <c r="C925" s="25" t="s">
        <v>1096</v>
      </c>
      <c r="D925" s="23" t="s">
        <v>1085</v>
      </c>
      <c r="E925" s="24" t="s">
        <v>145</v>
      </c>
      <c r="F925" s="24" t="s">
        <v>216</v>
      </c>
      <c r="G925" s="21"/>
      <c r="H925" s="21"/>
    </row>
    <row r="926" spans="1:8" s="6" customFormat="1" ht="141.75" x14ac:dyDescent="0.2">
      <c r="A926" s="43">
        <f>+'Key Dates'!$B$7-60</f>
        <v>43266</v>
      </c>
      <c r="B926" s="43">
        <f>+'Key Dates'!$B$7-60</f>
        <v>43266</v>
      </c>
      <c r="C926" s="25" t="s">
        <v>1097</v>
      </c>
      <c r="D926" s="23" t="s">
        <v>1085</v>
      </c>
      <c r="E926" s="24" t="s">
        <v>156</v>
      </c>
      <c r="F926" s="24" t="s">
        <v>216</v>
      </c>
      <c r="G926" s="21"/>
      <c r="H926" s="21"/>
    </row>
    <row r="927" spans="1:8" s="6" customFormat="1" ht="141.75" x14ac:dyDescent="0.2">
      <c r="A927" s="43">
        <f>+'Key Dates'!$B$7-60</f>
        <v>43266</v>
      </c>
      <c r="B927" s="43">
        <f>+'Key Dates'!$B$7-60</f>
        <v>43266</v>
      </c>
      <c r="C927" s="25" t="s">
        <v>1098</v>
      </c>
      <c r="D927" s="23" t="s">
        <v>1085</v>
      </c>
      <c r="E927" s="24" t="s">
        <v>157</v>
      </c>
      <c r="F927" s="24" t="s">
        <v>216</v>
      </c>
      <c r="G927" s="21"/>
      <c r="H927" s="21"/>
    </row>
    <row r="928" spans="1:8" s="6" customFormat="1" ht="110.25" x14ac:dyDescent="0.2">
      <c r="A928" s="43">
        <f>+'Key Dates'!$B$7-60</f>
        <v>43266</v>
      </c>
      <c r="B928" s="43">
        <f>+'Key Dates'!$B$7-60</f>
        <v>43266</v>
      </c>
      <c r="C928" s="22" t="s">
        <v>2254</v>
      </c>
      <c r="D928" s="23" t="s">
        <v>1548</v>
      </c>
      <c r="E928" s="24" t="s">
        <v>138</v>
      </c>
      <c r="F928" s="24" t="s">
        <v>2146</v>
      </c>
      <c r="G928" s="21"/>
      <c r="H928" s="21"/>
    </row>
    <row r="929" spans="1:8" s="6" customFormat="1" ht="110.25" x14ac:dyDescent="0.2">
      <c r="A929" s="43">
        <f>+'Key Dates'!$B$7-60</f>
        <v>43266</v>
      </c>
      <c r="B929" s="43">
        <f>+'Key Dates'!$B$7-60</f>
        <v>43266</v>
      </c>
      <c r="C929" s="22" t="s">
        <v>2255</v>
      </c>
      <c r="D929" s="23" t="s">
        <v>1548</v>
      </c>
      <c r="E929" s="24" t="s">
        <v>142</v>
      </c>
      <c r="F929" s="24" t="s">
        <v>2146</v>
      </c>
      <c r="G929" s="21"/>
      <c r="H929" s="21"/>
    </row>
    <row r="930" spans="1:8" s="6" customFormat="1" ht="110.25" x14ac:dyDescent="0.2">
      <c r="A930" s="43">
        <f>+'Key Dates'!$B$7-60</f>
        <v>43266</v>
      </c>
      <c r="B930" s="43">
        <f>+'Key Dates'!$B$7-60</f>
        <v>43266</v>
      </c>
      <c r="C930" s="22" t="s">
        <v>2256</v>
      </c>
      <c r="D930" s="23" t="s">
        <v>1548</v>
      </c>
      <c r="E930" s="24" t="s">
        <v>158</v>
      </c>
      <c r="F930" s="24" t="s">
        <v>2146</v>
      </c>
      <c r="G930" s="21"/>
      <c r="H930" s="21"/>
    </row>
    <row r="931" spans="1:8" s="6" customFormat="1" ht="110.25" x14ac:dyDescent="0.2">
      <c r="A931" s="43">
        <f>+'Key Dates'!$B$7-60</f>
        <v>43266</v>
      </c>
      <c r="B931" s="43">
        <f>+'Key Dates'!$B$7-60</f>
        <v>43266</v>
      </c>
      <c r="C931" s="22" t="s">
        <v>2257</v>
      </c>
      <c r="D931" s="23" t="s">
        <v>1548</v>
      </c>
      <c r="E931" s="24" t="s">
        <v>144</v>
      </c>
      <c r="F931" s="24" t="s">
        <v>2146</v>
      </c>
      <c r="G931" s="21"/>
      <c r="H931" s="21"/>
    </row>
    <row r="932" spans="1:8" s="6" customFormat="1" ht="110.25" x14ac:dyDescent="0.2">
      <c r="A932" s="43">
        <f>+'Key Dates'!$B$7-60</f>
        <v>43266</v>
      </c>
      <c r="B932" s="43">
        <f>+'Key Dates'!$B$7-60</f>
        <v>43266</v>
      </c>
      <c r="C932" s="22" t="s">
        <v>2258</v>
      </c>
      <c r="D932" s="23" t="s">
        <v>1548</v>
      </c>
      <c r="E932" s="24" t="s">
        <v>145</v>
      </c>
      <c r="F932" s="24" t="s">
        <v>2146</v>
      </c>
      <c r="G932" s="21"/>
      <c r="H932" s="21"/>
    </row>
    <row r="933" spans="1:8" s="6" customFormat="1" ht="110.25" x14ac:dyDescent="0.2">
      <c r="A933" s="43">
        <f>+'Key Dates'!$B$7-60</f>
        <v>43266</v>
      </c>
      <c r="B933" s="43">
        <f>+'Key Dates'!$B$7-60</f>
        <v>43266</v>
      </c>
      <c r="C933" s="22" t="s">
        <v>2259</v>
      </c>
      <c r="D933" s="23" t="s">
        <v>1548</v>
      </c>
      <c r="E933" s="24" t="s">
        <v>156</v>
      </c>
      <c r="F933" s="24" t="s">
        <v>2146</v>
      </c>
      <c r="G933" s="21"/>
      <c r="H933" s="21"/>
    </row>
    <row r="934" spans="1:8" s="6" customFormat="1" ht="110.25" x14ac:dyDescent="0.2">
      <c r="A934" s="43">
        <f>+'Key Dates'!$B$7-60</f>
        <v>43266</v>
      </c>
      <c r="B934" s="43">
        <f>+'Key Dates'!$B$7-60</f>
        <v>43266</v>
      </c>
      <c r="C934" s="22" t="s">
        <v>2260</v>
      </c>
      <c r="D934" s="23" t="s">
        <v>1548</v>
      </c>
      <c r="E934" s="24" t="s">
        <v>157</v>
      </c>
      <c r="F934" s="24" t="s">
        <v>2146</v>
      </c>
      <c r="G934" s="21"/>
      <c r="H934" s="21"/>
    </row>
    <row r="935" spans="1:8" s="6" customFormat="1" ht="110.25" x14ac:dyDescent="0.2">
      <c r="A935" s="43">
        <f>+'Key Dates'!$B$7-60</f>
        <v>43266</v>
      </c>
      <c r="B935" s="43">
        <f>+'Key Dates'!$B$7-60</f>
        <v>43266</v>
      </c>
      <c r="C935" s="22" t="s">
        <v>2261</v>
      </c>
      <c r="D935" s="23" t="s">
        <v>1548</v>
      </c>
      <c r="E935" s="24" t="s">
        <v>146</v>
      </c>
      <c r="F935" s="24" t="s">
        <v>2146</v>
      </c>
      <c r="G935" s="21"/>
      <c r="H935" s="21"/>
    </row>
    <row r="936" spans="1:8" s="6" customFormat="1" ht="110.25" x14ac:dyDescent="0.2">
      <c r="A936" s="43">
        <f>+'Key Dates'!$B$7-60</f>
        <v>43266</v>
      </c>
      <c r="B936" s="43">
        <f>+'Key Dates'!$B$7-60</f>
        <v>43266</v>
      </c>
      <c r="C936" s="22" t="s">
        <v>2262</v>
      </c>
      <c r="D936" s="23" t="s">
        <v>1548</v>
      </c>
      <c r="E936" s="24" t="s">
        <v>147</v>
      </c>
      <c r="F936" s="24" t="s">
        <v>2146</v>
      </c>
      <c r="G936" s="21"/>
      <c r="H936" s="21"/>
    </row>
    <row r="937" spans="1:8" s="6" customFormat="1" ht="78.75" x14ac:dyDescent="0.2">
      <c r="A937" s="43">
        <f>+'Key Dates'!$B$7-60</f>
        <v>43266</v>
      </c>
      <c r="B937" s="43">
        <f>+'Key Dates'!$B$7-60</f>
        <v>43266</v>
      </c>
      <c r="C937" s="25" t="s">
        <v>718</v>
      </c>
      <c r="D937" s="23" t="s">
        <v>32</v>
      </c>
      <c r="E937" s="24" t="s">
        <v>138</v>
      </c>
      <c r="F937" s="24" t="s">
        <v>49</v>
      </c>
      <c r="G937" s="21"/>
      <c r="H937" s="21"/>
    </row>
    <row r="938" spans="1:8" s="6" customFormat="1" ht="78.75" x14ac:dyDescent="0.2">
      <c r="A938" s="43">
        <f>+'Key Dates'!$B$7-60</f>
        <v>43266</v>
      </c>
      <c r="B938" s="43">
        <f>+'Key Dates'!$B$7-60</f>
        <v>43266</v>
      </c>
      <c r="C938" s="25" t="s">
        <v>719</v>
      </c>
      <c r="D938" s="23" t="s">
        <v>32</v>
      </c>
      <c r="E938" s="24" t="s">
        <v>158</v>
      </c>
      <c r="F938" s="24" t="s">
        <v>49</v>
      </c>
      <c r="G938" s="21"/>
      <c r="H938" s="21"/>
    </row>
    <row r="939" spans="1:8" s="6" customFormat="1" ht="78.75" x14ac:dyDescent="0.2">
      <c r="A939" s="43">
        <f>+'Key Dates'!$B$7-60</f>
        <v>43266</v>
      </c>
      <c r="B939" s="43">
        <f>+'Key Dates'!$B$7-60</f>
        <v>43266</v>
      </c>
      <c r="C939" s="25" t="s">
        <v>720</v>
      </c>
      <c r="D939" s="23" t="s">
        <v>32</v>
      </c>
      <c r="E939" s="24" t="s">
        <v>144</v>
      </c>
      <c r="F939" s="24" t="s">
        <v>49</v>
      </c>
      <c r="G939" s="21"/>
      <c r="H939" s="21"/>
    </row>
    <row r="940" spans="1:8" s="6" customFormat="1" ht="78.75" x14ac:dyDescent="0.2">
      <c r="A940" s="43">
        <f>+'Key Dates'!$B$7-60</f>
        <v>43266</v>
      </c>
      <c r="B940" s="43">
        <f>+'Key Dates'!$B$7-60</f>
        <v>43266</v>
      </c>
      <c r="C940" s="25" t="s">
        <v>721</v>
      </c>
      <c r="D940" s="23" t="s">
        <v>32</v>
      </c>
      <c r="E940" s="24" t="s">
        <v>145</v>
      </c>
      <c r="F940" s="24" t="s">
        <v>49</v>
      </c>
      <c r="G940" s="21"/>
      <c r="H940" s="21"/>
    </row>
    <row r="941" spans="1:8" s="6" customFormat="1" ht="78.75" x14ac:dyDescent="0.2">
      <c r="A941" s="43">
        <f>+'Key Dates'!$B$7-60</f>
        <v>43266</v>
      </c>
      <c r="B941" s="43">
        <f>+'Key Dates'!$B$7-60</f>
        <v>43266</v>
      </c>
      <c r="C941" s="25" t="s">
        <v>722</v>
      </c>
      <c r="D941" s="23" t="s">
        <v>32</v>
      </c>
      <c r="E941" s="24" t="s">
        <v>156</v>
      </c>
      <c r="F941" s="24" t="s">
        <v>49</v>
      </c>
      <c r="G941" s="21"/>
      <c r="H941" s="21"/>
    </row>
    <row r="942" spans="1:8" s="6" customFormat="1" ht="78.75" x14ac:dyDescent="0.2">
      <c r="A942" s="43">
        <f>+'Key Dates'!$B$7-60</f>
        <v>43266</v>
      </c>
      <c r="B942" s="43">
        <f>+'Key Dates'!$B$7-60</f>
        <v>43266</v>
      </c>
      <c r="C942" s="25" t="s">
        <v>723</v>
      </c>
      <c r="D942" s="23" t="s">
        <v>32</v>
      </c>
      <c r="E942" s="24" t="s">
        <v>157</v>
      </c>
      <c r="F942" s="24" t="s">
        <v>49</v>
      </c>
      <c r="G942" s="21"/>
      <c r="H942" s="21"/>
    </row>
    <row r="943" spans="1:8" s="6" customFormat="1" ht="94.5" x14ac:dyDescent="0.2">
      <c r="A943" s="43">
        <f>+'Key Dates'!$B$7-60</f>
        <v>43266</v>
      </c>
      <c r="B943" s="43">
        <f>+'Key Dates'!$B$8-3</f>
        <v>43407</v>
      </c>
      <c r="C943" s="25" t="s">
        <v>2654</v>
      </c>
      <c r="D943" s="23" t="s">
        <v>1549</v>
      </c>
      <c r="E943" s="24" t="s">
        <v>138</v>
      </c>
      <c r="F943" s="24" t="s">
        <v>52</v>
      </c>
      <c r="G943" s="21"/>
      <c r="H943" s="21"/>
    </row>
    <row r="944" spans="1:8" s="6" customFormat="1" ht="94.5" x14ac:dyDescent="0.2">
      <c r="A944" s="43">
        <f>+'Key Dates'!$B$7-60</f>
        <v>43266</v>
      </c>
      <c r="B944" s="43">
        <f>+'Key Dates'!$B$8-3</f>
        <v>43407</v>
      </c>
      <c r="C944" s="25" t="s">
        <v>2655</v>
      </c>
      <c r="D944" s="23" t="s">
        <v>1549</v>
      </c>
      <c r="E944" s="24" t="s">
        <v>142</v>
      </c>
      <c r="F944" s="24" t="s">
        <v>52</v>
      </c>
      <c r="G944" s="21"/>
      <c r="H944" s="21"/>
    </row>
    <row r="945" spans="1:8" s="6" customFormat="1" ht="94.5" x14ac:dyDescent="0.2">
      <c r="A945" s="43">
        <f>+'Key Dates'!$B$7-60</f>
        <v>43266</v>
      </c>
      <c r="B945" s="43">
        <f>+'Key Dates'!$B$8-3</f>
        <v>43407</v>
      </c>
      <c r="C945" s="25" t="s">
        <v>2656</v>
      </c>
      <c r="D945" s="23" t="s">
        <v>1549</v>
      </c>
      <c r="E945" s="24" t="s">
        <v>158</v>
      </c>
      <c r="F945" s="24" t="s">
        <v>52</v>
      </c>
      <c r="G945" s="21"/>
      <c r="H945" s="21"/>
    </row>
    <row r="946" spans="1:8" s="6" customFormat="1" ht="94.5" x14ac:dyDescent="0.2">
      <c r="A946" s="43">
        <f>+'Key Dates'!$B$7-60</f>
        <v>43266</v>
      </c>
      <c r="B946" s="43">
        <f>+'Key Dates'!$B$8-3</f>
        <v>43407</v>
      </c>
      <c r="C946" s="25" t="s">
        <v>2657</v>
      </c>
      <c r="D946" s="23" t="s">
        <v>1549</v>
      </c>
      <c r="E946" s="24" t="s">
        <v>144</v>
      </c>
      <c r="F946" s="24" t="s">
        <v>52</v>
      </c>
      <c r="G946" s="21"/>
      <c r="H946" s="21"/>
    </row>
    <row r="947" spans="1:8" s="6" customFormat="1" ht="94.5" x14ac:dyDescent="0.2">
      <c r="A947" s="43">
        <f>+'Key Dates'!$B$7-60</f>
        <v>43266</v>
      </c>
      <c r="B947" s="43">
        <f>+'Key Dates'!$B$8-3</f>
        <v>43407</v>
      </c>
      <c r="C947" s="25" t="s">
        <v>2658</v>
      </c>
      <c r="D947" s="23" t="s">
        <v>1549</v>
      </c>
      <c r="E947" s="24" t="s">
        <v>145</v>
      </c>
      <c r="F947" s="24" t="s">
        <v>52</v>
      </c>
      <c r="G947" s="21"/>
      <c r="H947" s="21"/>
    </row>
    <row r="948" spans="1:8" s="6" customFormat="1" ht="94.5" x14ac:dyDescent="0.2">
      <c r="A948" s="43">
        <f>+'Key Dates'!$B$7-60</f>
        <v>43266</v>
      </c>
      <c r="B948" s="43">
        <f>+'Key Dates'!$B$8-3</f>
        <v>43407</v>
      </c>
      <c r="C948" s="25" t="s">
        <v>2659</v>
      </c>
      <c r="D948" s="23" t="s">
        <v>1549</v>
      </c>
      <c r="E948" s="24" t="s">
        <v>156</v>
      </c>
      <c r="F948" s="24" t="s">
        <v>52</v>
      </c>
      <c r="G948" s="21"/>
      <c r="H948" s="21"/>
    </row>
    <row r="949" spans="1:8" s="6" customFormat="1" ht="94.5" x14ac:dyDescent="0.2">
      <c r="A949" s="43">
        <f>+'Key Dates'!$B$7-60</f>
        <v>43266</v>
      </c>
      <c r="B949" s="43">
        <f>+'Key Dates'!$B$8-3</f>
        <v>43407</v>
      </c>
      <c r="C949" s="25" t="s">
        <v>2660</v>
      </c>
      <c r="D949" s="23" t="s">
        <v>1549</v>
      </c>
      <c r="E949" s="24" t="s">
        <v>157</v>
      </c>
      <c r="F949" s="24" t="s">
        <v>52</v>
      </c>
      <c r="G949" s="21"/>
      <c r="H949" s="21"/>
    </row>
    <row r="950" spans="1:8" s="6" customFormat="1" ht="94.5" x14ac:dyDescent="0.2">
      <c r="A950" s="43">
        <f>+'Key Dates'!$B$7-60</f>
        <v>43266</v>
      </c>
      <c r="B950" s="43">
        <f>+'Key Dates'!$B$8-3</f>
        <v>43407</v>
      </c>
      <c r="C950" s="25" t="s">
        <v>2661</v>
      </c>
      <c r="D950" s="23" t="s">
        <v>1549</v>
      </c>
      <c r="E950" s="24" t="s">
        <v>146</v>
      </c>
      <c r="F950" s="24" t="s">
        <v>52</v>
      </c>
      <c r="G950" s="21"/>
      <c r="H950" s="21"/>
    </row>
    <row r="951" spans="1:8" s="6" customFormat="1" ht="110.25" x14ac:dyDescent="0.2">
      <c r="A951" s="43">
        <f>+'Key Dates'!$B$7-60</f>
        <v>43266</v>
      </c>
      <c r="B951" s="43">
        <f>+'Key Dates'!$B$8-3</f>
        <v>43407</v>
      </c>
      <c r="C951" s="25" t="s">
        <v>2662</v>
      </c>
      <c r="D951" s="23" t="s">
        <v>1549</v>
      </c>
      <c r="E951" s="24" t="s">
        <v>147</v>
      </c>
      <c r="F951" s="24" t="s">
        <v>52</v>
      </c>
      <c r="G951" s="21"/>
      <c r="H951" s="21"/>
    </row>
    <row r="952" spans="1:8" s="6" customFormat="1" ht="157.5" x14ac:dyDescent="0.2">
      <c r="A952" s="43">
        <f>+'Key Dates'!$B$38+42</f>
        <v>43270</v>
      </c>
      <c r="B952" s="43">
        <f>+'Key Dates'!$B$38+42</f>
        <v>43270</v>
      </c>
      <c r="C952" s="22" t="s">
        <v>2473</v>
      </c>
      <c r="D952" s="23" t="s">
        <v>1791</v>
      </c>
      <c r="E952" s="24" t="s">
        <v>284</v>
      </c>
      <c r="F952" s="24" t="s">
        <v>216</v>
      </c>
      <c r="G952" s="21"/>
      <c r="H952" s="21"/>
    </row>
    <row r="953" spans="1:8" s="6" customFormat="1" ht="126" x14ac:dyDescent="0.2">
      <c r="A953" s="43">
        <f>+'Key Dates'!$B$7-47</f>
        <v>43279</v>
      </c>
      <c r="B953" s="43">
        <f>+'Key Dates'!$B$7-47</f>
        <v>43279</v>
      </c>
      <c r="C953" s="22" t="s">
        <v>2479</v>
      </c>
      <c r="D953" s="23" t="s">
        <v>130</v>
      </c>
      <c r="E953" s="24" t="s">
        <v>138</v>
      </c>
      <c r="F953" s="24" t="s">
        <v>2147</v>
      </c>
      <c r="G953" s="21"/>
      <c r="H953" s="21"/>
    </row>
    <row r="954" spans="1:8" s="6" customFormat="1" ht="126" x14ac:dyDescent="0.2">
      <c r="A954" s="43">
        <f>+'Key Dates'!$B$7-47</f>
        <v>43279</v>
      </c>
      <c r="B954" s="43">
        <f>+'Key Dates'!$B$7-47</f>
        <v>43279</v>
      </c>
      <c r="C954" s="22" t="s">
        <v>2480</v>
      </c>
      <c r="D954" s="23" t="s">
        <v>130</v>
      </c>
      <c r="E954" s="24" t="s">
        <v>158</v>
      </c>
      <c r="F954" s="24" t="s">
        <v>2147</v>
      </c>
      <c r="G954" s="21"/>
      <c r="H954" s="21"/>
    </row>
    <row r="955" spans="1:8" s="6" customFormat="1" ht="126" x14ac:dyDescent="0.2">
      <c r="A955" s="43">
        <f>+'Key Dates'!$B$7-47</f>
        <v>43279</v>
      </c>
      <c r="B955" s="43">
        <f>+'Key Dates'!$B$7-47</f>
        <v>43279</v>
      </c>
      <c r="C955" s="22" t="s">
        <v>2481</v>
      </c>
      <c r="D955" s="23" t="s">
        <v>130</v>
      </c>
      <c r="E955" s="24" t="s">
        <v>144</v>
      </c>
      <c r="F955" s="24" t="s">
        <v>2147</v>
      </c>
      <c r="G955" s="21"/>
      <c r="H955" s="21"/>
    </row>
    <row r="956" spans="1:8" s="6" customFormat="1" ht="141.75" x14ac:dyDescent="0.2">
      <c r="A956" s="43">
        <f>+'Key Dates'!$B$7-47</f>
        <v>43279</v>
      </c>
      <c r="B956" s="43">
        <f>+'Key Dates'!$B$7-47</f>
        <v>43279</v>
      </c>
      <c r="C956" s="22" t="s">
        <v>2482</v>
      </c>
      <c r="D956" s="23" t="s">
        <v>130</v>
      </c>
      <c r="E956" s="24" t="s">
        <v>145</v>
      </c>
      <c r="F956" s="24" t="s">
        <v>2147</v>
      </c>
      <c r="G956" s="21"/>
      <c r="H956" s="21"/>
    </row>
    <row r="957" spans="1:8" s="6" customFormat="1" ht="141.75" x14ac:dyDescent="0.2">
      <c r="A957" s="43">
        <f>+'Key Dates'!$B$7-47</f>
        <v>43279</v>
      </c>
      <c r="B957" s="43">
        <f>+'Key Dates'!$B$7-47</f>
        <v>43279</v>
      </c>
      <c r="C957" s="22" t="s">
        <v>2483</v>
      </c>
      <c r="D957" s="23" t="s">
        <v>130</v>
      </c>
      <c r="E957" s="24" t="s">
        <v>156</v>
      </c>
      <c r="F957" s="24" t="s">
        <v>2147</v>
      </c>
      <c r="G957" s="21"/>
      <c r="H957" s="21"/>
    </row>
    <row r="958" spans="1:8" s="6" customFormat="1" ht="141.75" x14ac:dyDescent="0.2">
      <c r="A958" s="43">
        <f>+'Key Dates'!$B$7-47</f>
        <v>43279</v>
      </c>
      <c r="B958" s="43">
        <f>+'Key Dates'!$B$7-47</f>
        <v>43279</v>
      </c>
      <c r="C958" s="22" t="s">
        <v>2484</v>
      </c>
      <c r="D958" s="23" t="s">
        <v>130</v>
      </c>
      <c r="E958" s="24" t="s">
        <v>157</v>
      </c>
      <c r="F958" s="24" t="s">
        <v>2147</v>
      </c>
      <c r="G958" s="21"/>
      <c r="H958" s="21"/>
    </row>
    <row r="959" spans="1:8" s="6" customFormat="1" ht="63" x14ac:dyDescent="0.2">
      <c r="A959" s="43">
        <f>+'Key Dates'!$B$7-47</f>
        <v>43279</v>
      </c>
      <c r="B959" s="43">
        <f>+'Key Dates'!$B$7-47</f>
        <v>43279</v>
      </c>
      <c r="C959" s="25" t="s">
        <v>1551</v>
      </c>
      <c r="D959" s="23" t="s">
        <v>1550</v>
      </c>
      <c r="E959" s="24" t="s">
        <v>138</v>
      </c>
      <c r="F959" s="24" t="s">
        <v>216</v>
      </c>
      <c r="G959" s="21"/>
      <c r="H959" s="21"/>
    </row>
    <row r="960" spans="1:8" s="6" customFormat="1" ht="63" x14ac:dyDescent="0.2">
      <c r="A960" s="43">
        <f>+'Key Dates'!$B$7-47</f>
        <v>43279</v>
      </c>
      <c r="B960" s="43">
        <f>+'Key Dates'!$B$7-47</f>
        <v>43279</v>
      </c>
      <c r="C960" s="25" t="s">
        <v>1552</v>
      </c>
      <c r="D960" s="23" t="s">
        <v>1550</v>
      </c>
      <c r="E960" s="24" t="s">
        <v>158</v>
      </c>
      <c r="F960" s="24" t="s">
        <v>216</v>
      </c>
      <c r="G960" s="21"/>
      <c r="H960" s="21"/>
    </row>
    <row r="961" spans="1:8" s="6" customFormat="1" ht="78.75" x14ac:dyDescent="0.2">
      <c r="A961" s="43">
        <v>43280</v>
      </c>
      <c r="B961" s="43">
        <v>43280</v>
      </c>
      <c r="C961" s="25" t="s">
        <v>1372</v>
      </c>
      <c r="D961" s="23" t="s">
        <v>6</v>
      </c>
      <c r="E961" s="24" t="s">
        <v>138</v>
      </c>
      <c r="F961" s="24" t="s">
        <v>13</v>
      </c>
      <c r="G961" s="21"/>
      <c r="H961" s="21"/>
    </row>
    <row r="962" spans="1:8" s="6" customFormat="1" ht="78.75" x14ac:dyDescent="0.2">
      <c r="A962" s="43">
        <v>43280</v>
      </c>
      <c r="B962" s="43">
        <v>43280</v>
      </c>
      <c r="C962" s="25" t="s">
        <v>1374</v>
      </c>
      <c r="D962" s="23" t="s">
        <v>6</v>
      </c>
      <c r="E962" s="24" t="s">
        <v>141</v>
      </c>
      <c r="F962" s="24" t="s">
        <v>13</v>
      </c>
      <c r="G962" s="21"/>
      <c r="H962" s="21"/>
    </row>
    <row r="963" spans="1:8" s="6" customFormat="1" ht="78.75" x14ac:dyDescent="0.2">
      <c r="A963" s="43">
        <v>43280</v>
      </c>
      <c r="B963" s="43">
        <v>43280</v>
      </c>
      <c r="C963" s="25" t="s">
        <v>1375</v>
      </c>
      <c r="D963" s="23" t="s">
        <v>6</v>
      </c>
      <c r="E963" s="24" t="s">
        <v>142</v>
      </c>
      <c r="F963" s="24" t="s">
        <v>13</v>
      </c>
      <c r="G963" s="21"/>
      <c r="H963" s="21"/>
    </row>
    <row r="964" spans="1:8" s="6" customFormat="1" ht="78.75" x14ac:dyDescent="0.2">
      <c r="A964" s="43">
        <v>43280</v>
      </c>
      <c r="B964" s="43">
        <v>43280</v>
      </c>
      <c r="C964" s="25" t="s">
        <v>1373</v>
      </c>
      <c r="D964" s="23" t="s">
        <v>6</v>
      </c>
      <c r="E964" s="24" t="s">
        <v>158</v>
      </c>
      <c r="F964" s="24" t="s">
        <v>13</v>
      </c>
      <c r="G964" s="21"/>
      <c r="H964" s="21"/>
    </row>
    <row r="965" spans="1:8" s="6" customFormat="1" ht="78.75" x14ac:dyDescent="0.2">
      <c r="A965" s="43">
        <v>43280</v>
      </c>
      <c r="B965" s="43">
        <v>43280</v>
      </c>
      <c r="C965" s="25" t="s">
        <v>1376</v>
      </c>
      <c r="D965" s="23" t="s">
        <v>6</v>
      </c>
      <c r="E965" s="24" t="s">
        <v>143</v>
      </c>
      <c r="F965" s="24" t="s">
        <v>13</v>
      </c>
      <c r="G965" s="21"/>
      <c r="H965" s="21"/>
    </row>
    <row r="966" spans="1:8" s="6" customFormat="1" ht="78.75" x14ac:dyDescent="0.2">
      <c r="A966" s="43">
        <v>43280</v>
      </c>
      <c r="B966" s="43">
        <v>43280</v>
      </c>
      <c r="C966" s="25" t="s">
        <v>1377</v>
      </c>
      <c r="D966" s="23" t="s">
        <v>6</v>
      </c>
      <c r="E966" s="24" t="s">
        <v>144</v>
      </c>
      <c r="F966" s="24" t="s">
        <v>13</v>
      </c>
      <c r="G966" s="21"/>
      <c r="H966" s="21"/>
    </row>
    <row r="967" spans="1:8" s="6" customFormat="1" ht="78.75" x14ac:dyDescent="0.2">
      <c r="A967" s="43">
        <v>43280</v>
      </c>
      <c r="B967" s="43">
        <v>43280</v>
      </c>
      <c r="C967" s="25" t="s">
        <v>1378</v>
      </c>
      <c r="D967" s="23" t="s">
        <v>6</v>
      </c>
      <c r="E967" s="24" t="s">
        <v>145</v>
      </c>
      <c r="F967" s="24" t="s">
        <v>13</v>
      </c>
      <c r="G967" s="21"/>
      <c r="H967" s="21"/>
    </row>
    <row r="968" spans="1:8" s="6" customFormat="1" ht="94.5" x14ac:dyDescent="0.2">
      <c r="A968" s="43">
        <v>43280</v>
      </c>
      <c r="B968" s="43">
        <v>43280</v>
      </c>
      <c r="C968" s="25" t="s">
        <v>1379</v>
      </c>
      <c r="D968" s="23" t="s">
        <v>6</v>
      </c>
      <c r="E968" s="24" t="s">
        <v>156</v>
      </c>
      <c r="F968" s="24" t="s">
        <v>13</v>
      </c>
      <c r="G968" s="21"/>
      <c r="H968" s="21"/>
    </row>
    <row r="969" spans="1:8" s="6" customFormat="1" ht="94.5" x14ac:dyDescent="0.2">
      <c r="A969" s="43">
        <v>43280</v>
      </c>
      <c r="B969" s="43">
        <v>43280</v>
      </c>
      <c r="C969" s="25" t="s">
        <v>1380</v>
      </c>
      <c r="D969" s="23" t="s">
        <v>6</v>
      </c>
      <c r="E969" s="24" t="s">
        <v>157</v>
      </c>
      <c r="F969" s="24" t="s">
        <v>13</v>
      </c>
      <c r="G969" s="21"/>
      <c r="H969" s="21"/>
    </row>
    <row r="970" spans="1:8" s="6" customFormat="1" ht="78.75" x14ac:dyDescent="0.2">
      <c r="A970" s="43">
        <v>43280</v>
      </c>
      <c r="B970" s="43">
        <v>43280</v>
      </c>
      <c r="C970" s="25" t="s">
        <v>1381</v>
      </c>
      <c r="D970" s="23" t="s">
        <v>6</v>
      </c>
      <c r="E970" s="24" t="s">
        <v>135</v>
      </c>
      <c r="F970" s="24" t="s">
        <v>13</v>
      </c>
      <c r="G970" s="21"/>
      <c r="H970" s="21"/>
    </row>
    <row r="971" spans="1:8" s="6" customFormat="1" ht="94.5" x14ac:dyDescent="0.2">
      <c r="A971" s="43">
        <v>43280</v>
      </c>
      <c r="B971" s="43">
        <v>43280</v>
      </c>
      <c r="C971" s="25" t="s">
        <v>1382</v>
      </c>
      <c r="D971" s="23" t="s">
        <v>6</v>
      </c>
      <c r="E971" s="24" t="s">
        <v>146</v>
      </c>
      <c r="F971" s="24" t="s">
        <v>13</v>
      </c>
      <c r="G971" s="21"/>
      <c r="H971" s="21"/>
    </row>
    <row r="972" spans="1:8" s="6" customFormat="1" ht="94.5" x14ac:dyDescent="0.2">
      <c r="A972" s="43">
        <v>43280</v>
      </c>
      <c r="B972" s="43">
        <v>43280</v>
      </c>
      <c r="C972" s="25" t="s">
        <v>1383</v>
      </c>
      <c r="D972" s="23" t="s">
        <v>6</v>
      </c>
      <c r="E972" s="24" t="s">
        <v>147</v>
      </c>
      <c r="F972" s="24" t="s">
        <v>13</v>
      </c>
      <c r="G972" s="21"/>
      <c r="H972" s="21"/>
    </row>
    <row r="973" spans="1:8" s="6" customFormat="1" ht="94.5" x14ac:dyDescent="0.2">
      <c r="A973" s="43">
        <f>+'Key Dates'!$B$7-46</f>
        <v>43280</v>
      </c>
      <c r="B973" s="43">
        <f>+'Key Dates'!$B$7-46</f>
        <v>43280</v>
      </c>
      <c r="C973" s="25" t="s">
        <v>545</v>
      </c>
      <c r="D973" s="23" t="s">
        <v>546</v>
      </c>
      <c r="E973" s="24" t="s">
        <v>138</v>
      </c>
      <c r="F973" s="24" t="s">
        <v>10</v>
      </c>
      <c r="G973" s="21"/>
      <c r="H973" s="21"/>
    </row>
    <row r="974" spans="1:8" s="6" customFormat="1" ht="94.5" x14ac:dyDescent="0.2">
      <c r="A974" s="43">
        <f>+'Key Dates'!$B$7-46</f>
        <v>43280</v>
      </c>
      <c r="B974" s="43">
        <f>+'Key Dates'!$B$7-46</f>
        <v>43280</v>
      </c>
      <c r="C974" s="25" t="s">
        <v>547</v>
      </c>
      <c r="D974" s="23" t="s">
        <v>546</v>
      </c>
      <c r="E974" s="24" t="s">
        <v>142</v>
      </c>
      <c r="F974" s="24" t="s">
        <v>10</v>
      </c>
      <c r="G974" s="21"/>
      <c r="H974" s="21"/>
    </row>
    <row r="975" spans="1:8" s="6" customFormat="1" ht="94.5" x14ac:dyDescent="0.2">
      <c r="A975" s="43">
        <f>+'Key Dates'!$B$7-46</f>
        <v>43280</v>
      </c>
      <c r="B975" s="43">
        <f>+'Key Dates'!$B$7-46</f>
        <v>43280</v>
      </c>
      <c r="C975" s="25" t="s">
        <v>548</v>
      </c>
      <c r="D975" s="23" t="s">
        <v>546</v>
      </c>
      <c r="E975" s="24" t="s">
        <v>158</v>
      </c>
      <c r="F975" s="24" t="s">
        <v>10</v>
      </c>
      <c r="G975" s="21"/>
      <c r="H975" s="21"/>
    </row>
    <row r="976" spans="1:8" s="6" customFormat="1" ht="110.25" x14ac:dyDescent="0.2">
      <c r="A976" s="43">
        <f>+'Key Dates'!$B$7-46</f>
        <v>43280</v>
      </c>
      <c r="B976" s="43">
        <f>+'Key Dates'!$B$7-46</f>
        <v>43280</v>
      </c>
      <c r="C976" s="25" t="s">
        <v>549</v>
      </c>
      <c r="D976" s="23" t="s">
        <v>546</v>
      </c>
      <c r="E976" s="24" t="s">
        <v>144</v>
      </c>
      <c r="F976" s="24" t="s">
        <v>10</v>
      </c>
      <c r="G976" s="21"/>
      <c r="H976" s="21"/>
    </row>
    <row r="977" spans="1:8" s="6" customFormat="1" ht="110.25" x14ac:dyDescent="0.2">
      <c r="A977" s="43">
        <f>+'Key Dates'!$B$7-46</f>
        <v>43280</v>
      </c>
      <c r="B977" s="43">
        <f>+'Key Dates'!$B$7-46</f>
        <v>43280</v>
      </c>
      <c r="C977" s="25" t="s">
        <v>550</v>
      </c>
      <c r="D977" s="23" t="s">
        <v>546</v>
      </c>
      <c r="E977" s="24" t="s">
        <v>145</v>
      </c>
      <c r="F977" s="24" t="s">
        <v>10</v>
      </c>
      <c r="G977" s="21"/>
      <c r="H977" s="21"/>
    </row>
    <row r="978" spans="1:8" s="6" customFormat="1" ht="110.25" x14ac:dyDescent="0.2">
      <c r="A978" s="43">
        <f>+'Key Dates'!$B$7-46</f>
        <v>43280</v>
      </c>
      <c r="B978" s="43">
        <f>+'Key Dates'!$B$7-46</f>
        <v>43280</v>
      </c>
      <c r="C978" s="25" t="s">
        <v>551</v>
      </c>
      <c r="D978" s="23" t="s">
        <v>546</v>
      </c>
      <c r="E978" s="24" t="s">
        <v>156</v>
      </c>
      <c r="F978" s="24" t="s">
        <v>10</v>
      </c>
      <c r="G978" s="21"/>
      <c r="H978" s="21"/>
    </row>
    <row r="979" spans="1:8" s="6" customFormat="1" ht="110.25" x14ac:dyDescent="0.2">
      <c r="A979" s="43">
        <f>+'Key Dates'!$B$7-46</f>
        <v>43280</v>
      </c>
      <c r="B979" s="43">
        <f>+'Key Dates'!$B$7-46</f>
        <v>43280</v>
      </c>
      <c r="C979" s="25" t="s">
        <v>552</v>
      </c>
      <c r="D979" s="23" t="s">
        <v>546</v>
      </c>
      <c r="E979" s="24" t="s">
        <v>157</v>
      </c>
      <c r="F979" s="24" t="s">
        <v>10</v>
      </c>
      <c r="G979" s="21"/>
      <c r="H979" s="21"/>
    </row>
    <row r="980" spans="1:8" s="6" customFormat="1" ht="110.25" x14ac:dyDescent="0.2">
      <c r="A980" s="43">
        <f>+'Key Dates'!$B$7-46</f>
        <v>43280</v>
      </c>
      <c r="B980" s="43">
        <f>+'Key Dates'!$B$7-46</f>
        <v>43280</v>
      </c>
      <c r="C980" s="25" t="s">
        <v>553</v>
      </c>
      <c r="D980" s="23" t="s">
        <v>546</v>
      </c>
      <c r="E980" s="24" t="s">
        <v>146</v>
      </c>
      <c r="F980" s="24" t="s">
        <v>10</v>
      </c>
      <c r="G980" s="21"/>
      <c r="H980" s="21"/>
    </row>
    <row r="981" spans="1:8" s="6" customFormat="1" ht="110.25" x14ac:dyDescent="0.2">
      <c r="A981" s="43">
        <f>+'Key Dates'!$B$7-46</f>
        <v>43280</v>
      </c>
      <c r="B981" s="43">
        <f>+'Key Dates'!$B$7-46</f>
        <v>43280</v>
      </c>
      <c r="C981" s="25" t="s">
        <v>554</v>
      </c>
      <c r="D981" s="23" t="s">
        <v>546</v>
      </c>
      <c r="E981" s="24" t="s">
        <v>147</v>
      </c>
      <c r="F981" s="24" t="s">
        <v>10</v>
      </c>
      <c r="G981" s="21"/>
      <c r="H981" s="21"/>
    </row>
    <row r="982" spans="1:8" s="6" customFormat="1" ht="157.5" x14ac:dyDescent="0.2">
      <c r="A982" s="43">
        <f>+'Key Dates'!$B$7-46</f>
        <v>43280</v>
      </c>
      <c r="B982" s="43">
        <f>+'Key Dates'!$B$7-46</f>
        <v>43280</v>
      </c>
      <c r="C982" s="22" t="s">
        <v>2263</v>
      </c>
      <c r="D982" s="23" t="s">
        <v>67</v>
      </c>
      <c r="E982" s="24" t="s">
        <v>138</v>
      </c>
      <c r="F982" s="24" t="s">
        <v>2145</v>
      </c>
      <c r="G982" s="21"/>
      <c r="H982" s="21"/>
    </row>
    <row r="983" spans="1:8" s="6" customFormat="1" ht="157.5" x14ac:dyDescent="0.2">
      <c r="A983" s="43">
        <f>+'Key Dates'!$B$7-46</f>
        <v>43280</v>
      </c>
      <c r="B983" s="43">
        <f>+'Key Dates'!$B$7-46</f>
        <v>43280</v>
      </c>
      <c r="C983" s="22" t="s">
        <v>2264</v>
      </c>
      <c r="D983" s="23" t="s">
        <v>67</v>
      </c>
      <c r="E983" s="24" t="s">
        <v>158</v>
      </c>
      <c r="F983" s="24" t="s">
        <v>2145</v>
      </c>
      <c r="G983" s="21"/>
      <c r="H983" s="21"/>
    </row>
    <row r="984" spans="1:8" s="6" customFormat="1" ht="141.75" x14ac:dyDescent="0.2">
      <c r="A984" s="43">
        <f>+'Key Dates'!$B$7-46</f>
        <v>43280</v>
      </c>
      <c r="B984" s="43">
        <f>+'Key Dates'!$B$7-46</f>
        <v>43280</v>
      </c>
      <c r="C984" s="22" t="s">
        <v>2485</v>
      </c>
      <c r="D984" s="23" t="s">
        <v>29</v>
      </c>
      <c r="E984" s="24" t="s">
        <v>138</v>
      </c>
      <c r="F984" s="24" t="s">
        <v>216</v>
      </c>
      <c r="G984" s="21"/>
      <c r="H984" s="21"/>
    </row>
    <row r="985" spans="1:8" s="6" customFormat="1" ht="141.75" x14ac:dyDescent="0.2">
      <c r="A985" s="43">
        <f>+'Key Dates'!$B$7-46</f>
        <v>43280</v>
      </c>
      <c r="B985" s="43">
        <f>+'Key Dates'!$B$7-46</f>
        <v>43280</v>
      </c>
      <c r="C985" s="22" t="s">
        <v>2486</v>
      </c>
      <c r="D985" s="23" t="s">
        <v>29</v>
      </c>
      <c r="E985" s="24" t="s">
        <v>158</v>
      </c>
      <c r="F985" s="24" t="s">
        <v>216</v>
      </c>
      <c r="G985" s="21"/>
      <c r="H985" s="21"/>
    </row>
    <row r="986" spans="1:8" s="6" customFormat="1" ht="157.5" x14ac:dyDescent="0.2">
      <c r="A986" s="43">
        <f>+'Key Dates'!$B$7-46</f>
        <v>43280</v>
      </c>
      <c r="B986" s="43">
        <f>+'Key Dates'!$B$7-46</f>
        <v>43280</v>
      </c>
      <c r="C986" s="22" t="s">
        <v>2487</v>
      </c>
      <c r="D986" s="23" t="s">
        <v>29</v>
      </c>
      <c r="E986" s="24" t="s">
        <v>144</v>
      </c>
      <c r="F986" s="24" t="s">
        <v>216</v>
      </c>
      <c r="G986" s="21"/>
      <c r="H986" s="21"/>
    </row>
    <row r="987" spans="1:8" s="6" customFormat="1" ht="157.5" x14ac:dyDescent="0.2">
      <c r="A987" s="43">
        <f>+'Key Dates'!$B$7-46</f>
        <v>43280</v>
      </c>
      <c r="B987" s="43">
        <f>+'Key Dates'!$B$7-46</f>
        <v>43280</v>
      </c>
      <c r="C987" s="22" t="s">
        <v>2488</v>
      </c>
      <c r="D987" s="23" t="s">
        <v>29</v>
      </c>
      <c r="E987" s="24" t="s">
        <v>145</v>
      </c>
      <c r="F987" s="24" t="s">
        <v>216</v>
      </c>
      <c r="G987" s="21"/>
      <c r="H987" s="21"/>
    </row>
    <row r="988" spans="1:8" s="6" customFormat="1" ht="157.5" x14ac:dyDescent="0.2">
      <c r="A988" s="43">
        <f>+'Key Dates'!$B$7-46</f>
        <v>43280</v>
      </c>
      <c r="B988" s="43">
        <f>+'Key Dates'!$B$7-46</f>
        <v>43280</v>
      </c>
      <c r="C988" s="22" t="s">
        <v>2489</v>
      </c>
      <c r="D988" s="23" t="s">
        <v>29</v>
      </c>
      <c r="E988" s="24" t="s">
        <v>156</v>
      </c>
      <c r="F988" s="24" t="s">
        <v>216</v>
      </c>
      <c r="G988" s="21"/>
      <c r="H988" s="21"/>
    </row>
    <row r="989" spans="1:8" s="6" customFormat="1" ht="157.5" x14ac:dyDescent="0.2">
      <c r="A989" s="43">
        <f>+'Key Dates'!$B$7-46</f>
        <v>43280</v>
      </c>
      <c r="B989" s="43">
        <f>+'Key Dates'!$B$7-46</f>
        <v>43280</v>
      </c>
      <c r="C989" s="22" t="s">
        <v>2490</v>
      </c>
      <c r="D989" s="23" t="s">
        <v>29</v>
      </c>
      <c r="E989" s="24" t="s">
        <v>157</v>
      </c>
      <c r="F989" s="24" t="s">
        <v>216</v>
      </c>
      <c r="G989" s="21"/>
      <c r="H989" s="21"/>
    </row>
    <row r="990" spans="1:8" s="6" customFormat="1" ht="110.25" x14ac:dyDescent="0.2">
      <c r="A990" s="43">
        <v>43280</v>
      </c>
      <c r="B990" s="43">
        <v>43280</v>
      </c>
      <c r="C990" s="25" t="s">
        <v>1715</v>
      </c>
      <c r="D990" s="23" t="s">
        <v>1587</v>
      </c>
      <c r="E990" s="24" t="s">
        <v>138</v>
      </c>
      <c r="F990" s="24" t="s">
        <v>46</v>
      </c>
      <c r="G990" s="21"/>
      <c r="H990" s="21"/>
    </row>
    <row r="991" spans="1:8" s="6" customFormat="1" ht="110.25" x14ac:dyDescent="0.2">
      <c r="A991" s="43">
        <v>43280</v>
      </c>
      <c r="B991" s="43">
        <v>43280</v>
      </c>
      <c r="C991" s="25" t="s">
        <v>1716</v>
      </c>
      <c r="D991" s="23" t="s">
        <v>1587</v>
      </c>
      <c r="E991" s="24" t="s">
        <v>141</v>
      </c>
      <c r="F991" s="24" t="s">
        <v>46</v>
      </c>
      <c r="G991" s="21"/>
      <c r="H991" s="21"/>
    </row>
    <row r="992" spans="1:8" s="6" customFormat="1" ht="110.25" x14ac:dyDescent="0.2">
      <c r="A992" s="43">
        <v>43280</v>
      </c>
      <c r="B992" s="43">
        <v>43280</v>
      </c>
      <c r="C992" s="25" t="s">
        <v>1717</v>
      </c>
      <c r="D992" s="23" t="s">
        <v>1587</v>
      </c>
      <c r="E992" s="24" t="s">
        <v>142</v>
      </c>
      <c r="F992" s="24" t="s">
        <v>46</v>
      </c>
      <c r="G992" s="21"/>
      <c r="H992" s="21"/>
    </row>
    <row r="993" spans="1:8" s="6" customFormat="1" ht="110.25" x14ac:dyDescent="0.2">
      <c r="A993" s="43">
        <v>43280</v>
      </c>
      <c r="B993" s="43">
        <v>43280</v>
      </c>
      <c r="C993" s="25" t="s">
        <v>1718</v>
      </c>
      <c r="D993" s="23" t="s">
        <v>1587</v>
      </c>
      <c r="E993" s="24" t="s">
        <v>158</v>
      </c>
      <c r="F993" s="24" t="s">
        <v>46</v>
      </c>
      <c r="G993" s="21"/>
      <c r="H993" s="21"/>
    </row>
    <row r="994" spans="1:8" s="6" customFormat="1" ht="110.25" x14ac:dyDescent="0.2">
      <c r="A994" s="43">
        <f>+'Key Dates'!$B$38+42</f>
        <v>43270</v>
      </c>
      <c r="B994" s="43">
        <f>+'Key Dates'!$B$38+70</f>
        <v>43298</v>
      </c>
      <c r="C994" s="22" t="s">
        <v>2474</v>
      </c>
      <c r="D994" s="23" t="s">
        <v>73</v>
      </c>
      <c r="E994" s="24" t="s">
        <v>284</v>
      </c>
      <c r="F994" s="24" t="s">
        <v>2145</v>
      </c>
      <c r="G994" s="21"/>
      <c r="H994" s="21"/>
    </row>
    <row r="995" spans="1:8" s="6" customFormat="1" ht="189" x14ac:dyDescent="0.2">
      <c r="A995" s="43">
        <f>+'Key Dates'!$B$7-46</f>
        <v>43280</v>
      </c>
      <c r="B995" s="43">
        <f>+'Key Dates'!$B$7-14</f>
        <v>43312</v>
      </c>
      <c r="C995" s="22" t="s">
        <v>2491</v>
      </c>
      <c r="D995" s="23" t="s">
        <v>22</v>
      </c>
      <c r="E995" s="24" t="s">
        <v>138</v>
      </c>
      <c r="F995" s="24" t="s">
        <v>2144</v>
      </c>
      <c r="G995" s="21"/>
      <c r="H995" s="21"/>
    </row>
    <row r="996" spans="1:8" s="6" customFormat="1" ht="189" x14ac:dyDescent="0.2">
      <c r="A996" s="43">
        <f>+'Key Dates'!$B$7-46</f>
        <v>43280</v>
      </c>
      <c r="B996" s="43">
        <f>+'Key Dates'!$B$7-14</f>
        <v>43312</v>
      </c>
      <c r="C996" s="22" t="s">
        <v>2492</v>
      </c>
      <c r="D996" s="23" t="s">
        <v>22</v>
      </c>
      <c r="E996" s="24" t="s">
        <v>142</v>
      </c>
      <c r="F996" s="24" t="s">
        <v>2144</v>
      </c>
      <c r="G996" s="21"/>
      <c r="H996" s="21"/>
    </row>
    <row r="997" spans="1:8" s="6" customFormat="1" ht="189" x14ac:dyDescent="0.2">
      <c r="A997" s="43">
        <f>+'Key Dates'!$B$7-46</f>
        <v>43280</v>
      </c>
      <c r="B997" s="43">
        <f>+'Key Dates'!$B$7-14</f>
        <v>43312</v>
      </c>
      <c r="C997" s="22" t="s">
        <v>2493</v>
      </c>
      <c r="D997" s="23" t="s">
        <v>22</v>
      </c>
      <c r="E997" s="24" t="s">
        <v>158</v>
      </c>
      <c r="F997" s="24" t="s">
        <v>2144</v>
      </c>
      <c r="G997" s="21"/>
      <c r="H997" s="21"/>
    </row>
    <row r="998" spans="1:8" s="6" customFormat="1" ht="189" x14ac:dyDescent="0.2">
      <c r="A998" s="43">
        <f>+'Key Dates'!$B$7-46</f>
        <v>43280</v>
      </c>
      <c r="B998" s="43">
        <f>+'Key Dates'!$B$7-14</f>
        <v>43312</v>
      </c>
      <c r="C998" s="22" t="s">
        <v>2494</v>
      </c>
      <c r="D998" s="23" t="s">
        <v>22</v>
      </c>
      <c r="E998" s="24" t="s">
        <v>144</v>
      </c>
      <c r="F998" s="24" t="s">
        <v>2144</v>
      </c>
      <c r="G998" s="21"/>
      <c r="H998" s="21"/>
    </row>
    <row r="999" spans="1:8" s="6" customFormat="1" ht="189" x14ac:dyDescent="0.2">
      <c r="A999" s="43">
        <f>+'Key Dates'!$B$7-46</f>
        <v>43280</v>
      </c>
      <c r="B999" s="43">
        <f>+'Key Dates'!$B$7-14</f>
        <v>43312</v>
      </c>
      <c r="C999" s="22" t="s">
        <v>2495</v>
      </c>
      <c r="D999" s="23" t="s">
        <v>22</v>
      </c>
      <c r="E999" s="24" t="s">
        <v>145</v>
      </c>
      <c r="F999" s="24" t="s">
        <v>2144</v>
      </c>
      <c r="G999" s="21"/>
      <c r="H999" s="21"/>
    </row>
    <row r="1000" spans="1:8" s="6" customFormat="1" ht="189" x14ac:dyDescent="0.2">
      <c r="A1000" s="43">
        <f>+'Key Dates'!$B$7-46</f>
        <v>43280</v>
      </c>
      <c r="B1000" s="43">
        <f>+'Key Dates'!$B$7-14</f>
        <v>43312</v>
      </c>
      <c r="C1000" s="22" t="s">
        <v>2496</v>
      </c>
      <c r="D1000" s="23" t="s">
        <v>22</v>
      </c>
      <c r="E1000" s="24" t="s">
        <v>156</v>
      </c>
      <c r="F1000" s="24" t="s">
        <v>2144</v>
      </c>
      <c r="G1000" s="21"/>
      <c r="H1000" s="21"/>
    </row>
    <row r="1001" spans="1:8" s="6" customFormat="1" ht="204.75" x14ac:dyDescent="0.2">
      <c r="A1001" s="43">
        <f>+'Key Dates'!$B$7-46</f>
        <v>43280</v>
      </c>
      <c r="B1001" s="43">
        <f>+'Key Dates'!$B$7-14</f>
        <v>43312</v>
      </c>
      <c r="C1001" s="22" t="s">
        <v>2497</v>
      </c>
      <c r="D1001" s="23" t="s">
        <v>22</v>
      </c>
      <c r="E1001" s="24" t="s">
        <v>157</v>
      </c>
      <c r="F1001" s="24" t="s">
        <v>2144</v>
      </c>
      <c r="G1001" s="21"/>
      <c r="H1001" s="21"/>
    </row>
    <row r="1002" spans="1:8" s="6" customFormat="1" ht="204.75" x14ac:dyDescent="0.2">
      <c r="A1002" s="43">
        <f>+'Key Dates'!$B$7-46</f>
        <v>43280</v>
      </c>
      <c r="B1002" s="43">
        <f>+'Key Dates'!$B$7-14</f>
        <v>43312</v>
      </c>
      <c r="C1002" s="22" t="s">
        <v>2498</v>
      </c>
      <c r="D1002" s="23" t="s">
        <v>22</v>
      </c>
      <c r="E1002" s="24" t="s">
        <v>146</v>
      </c>
      <c r="F1002" s="24" t="s">
        <v>2144</v>
      </c>
      <c r="G1002" s="21"/>
      <c r="H1002" s="21"/>
    </row>
    <row r="1003" spans="1:8" s="6" customFormat="1" ht="204.75" x14ac:dyDescent="0.2">
      <c r="A1003" s="43">
        <f>+'Key Dates'!$B$7-46</f>
        <v>43280</v>
      </c>
      <c r="B1003" s="43">
        <f>+'Key Dates'!$B$7-14</f>
        <v>43312</v>
      </c>
      <c r="C1003" s="22" t="s">
        <v>2499</v>
      </c>
      <c r="D1003" s="23" t="s">
        <v>22</v>
      </c>
      <c r="E1003" s="24" t="s">
        <v>147</v>
      </c>
      <c r="F1003" s="24" t="s">
        <v>2144</v>
      </c>
      <c r="G1003" s="21"/>
      <c r="H1003" s="21"/>
    </row>
    <row r="1004" spans="1:8" s="6" customFormat="1" ht="127.5" x14ac:dyDescent="0.2">
      <c r="A1004" s="43">
        <f>+'Key Dates'!$B$7-46</f>
        <v>43280</v>
      </c>
      <c r="B1004" s="43">
        <f>+'Key Dates'!$B$7-1</f>
        <v>43325</v>
      </c>
      <c r="C1004" s="22" t="s">
        <v>2500</v>
      </c>
      <c r="D1004" s="23" t="s">
        <v>478</v>
      </c>
      <c r="E1004" s="24" t="s">
        <v>138</v>
      </c>
      <c r="F1004" s="24" t="s">
        <v>2145</v>
      </c>
      <c r="G1004" s="21"/>
      <c r="H1004" s="21"/>
    </row>
    <row r="1005" spans="1:8" s="6" customFormat="1" ht="127.5" x14ac:dyDescent="0.2">
      <c r="A1005" s="43">
        <f>+'Key Dates'!$B$7-46</f>
        <v>43280</v>
      </c>
      <c r="B1005" s="43">
        <f>+'Key Dates'!$B$7-1</f>
        <v>43325</v>
      </c>
      <c r="C1005" s="22" t="s">
        <v>2501</v>
      </c>
      <c r="D1005" s="23" t="s">
        <v>478</v>
      </c>
      <c r="E1005" s="24" t="s">
        <v>142</v>
      </c>
      <c r="F1005" s="24" t="s">
        <v>2145</v>
      </c>
      <c r="G1005" s="21"/>
      <c r="H1005" s="21"/>
    </row>
    <row r="1006" spans="1:8" s="6" customFormat="1" ht="127.5" x14ac:dyDescent="0.2">
      <c r="A1006" s="43">
        <f>+'Key Dates'!$B$7-46</f>
        <v>43280</v>
      </c>
      <c r="B1006" s="43">
        <f>+'Key Dates'!$B$7-1</f>
        <v>43325</v>
      </c>
      <c r="C1006" s="22" t="s">
        <v>2502</v>
      </c>
      <c r="D1006" s="23" t="s">
        <v>478</v>
      </c>
      <c r="E1006" s="24" t="s">
        <v>158</v>
      </c>
      <c r="F1006" s="24" t="s">
        <v>2145</v>
      </c>
      <c r="G1006" s="21"/>
      <c r="H1006" s="21"/>
    </row>
    <row r="1007" spans="1:8" s="6" customFormat="1" ht="127.5" x14ac:dyDescent="0.2">
      <c r="A1007" s="43">
        <f>+'Key Dates'!$B$7-46</f>
        <v>43280</v>
      </c>
      <c r="B1007" s="43">
        <f>+'Key Dates'!$B$7-1</f>
        <v>43325</v>
      </c>
      <c r="C1007" s="22" t="s">
        <v>2503</v>
      </c>
      <c r="D1007" s="23" t="s">
        <v>478</v>
      </c>
      <c r="E1007" s="24" t="s">
        <v>144</v>
      </c>
      <c r="F1007" s="24" t="s">
        <v>2145</v>
      </c>
      <c r="G1007" s="21"/>
      <c r="H1007" s="21"/>
    </row>
    <row r="1008" spans="1:8" s="6" customFormat="1" ht="127.5" x14ac:dyDescent="0.2">
      <c r="A1008" s="43">
        <f>+'Key Dates'!$B$7-46</f>
        <v>43280</v>
      </c>
      <c r="B1008" s="43">
        <f>+'Key Dates'!$B$7-1</f>
        <v>43325</v>
      </c>
      <c r="C1008" s="22" t="s">
        <v>2504</v>
      </c>
      <c r="D1008" s="23" t="s">
        <v>478</v>
      </c>
      <c r="E1008" s="24" t="s">
        <v>145</v>
      </c>
      <c r="F1008" s="24" t="s">
        <v>2145</v>
      </c>
      <c r="G1008" s="21"/>
      <c r="H1008" s="21"/>
    </row>
    <row r="1009" spans="1:8" s="6" customFormat="1" ht="127.5" x14ac:dyDescent="0.2">
      <c r="A1009" s="43">
        <f>+'Key Dates'!$B$7-46</f>
        <v>43280</v>
      </c>
      <c r="B1009" s="43">
        <f>+'Key Dates'!$B$7-1</f>
        <v>43325</v>
      </c>
      <c r="C1009" s="22" t="s">
        <v>2505</v>
      </c>
      <c r="D1009" s="23" t="s">
        <v>478</v>
      </c>
      <c r="E1009" s="24" t="s">
        <v>156</v>
      </c>
      <c r="F1009" s="24" t="s">
        <v>2145</v>
      </c>
      <c r="G1009" s="21"/>
      <c r="H1009" s="21"/>
    </row>
    <row r="1010" spans="1:8" s="6" customFormat="1" ht="127.5" x14ac:dyDescent="0.2">
      <c r="A1010" s="43">
        <f>+'Key Dates'!$B$7-46</f>
        <v>43280</v>
      </c>
      <c r="B1010" s="43">
        <f>+'Key Dates'!$B$7-1</f>
        <v>43325</v>
      </c>
      <c r="C1010" s="22" t="s">
        <v>2506</v>
      </c>
      <c r="D1010" s="23" t="s">
        <v>478</v>
      </c>
      <c r="E1010" s="24" t="s">
        <v>157</v>
      </c>
      <c r="F1010" s="24" t="s">
        <v>2145</v>
      </c>
      <c r="G1010" s="21"/>
      <c r="H1010" s="21"/>
    </row>
    <row r="1011" spans="1:8" s="6" customFormat="1" ht="127.5" x14ac:dyDescent="0.2">
      <c r="A1011" s="43">
        <f>+'Key Dates'!$B$7-46</f>
        <v>43280</v>
      </c>
      <c r="B1011" s="43">
        <f>+'Key Dates'!$B$7-1</f>
        <v>43325</v>
      </c>
      <c r="C1011" s="22" t="s">
        <v>2507</v>
      </c>
      <c r="D1011" s="23" t="s">
        <v>478</v>
      </c>
      <c r="E1011" s="24" t="s">
        <v>146</v>
      </c>
      <c r="F1011" s="24" t="s">
        <v>2145</v>
      </c>
      <c r="G1011" s="21"/>
      <c r="H1011" s="21"/>
    </row>
    <row r="1012" spans="1:8" s="6" customFormat="1" ht="141.75" x14ac:dyDescent="0.2">
      <c r="A1012" s="43">
        <f>+'Key Dates'!$B$7-46</f>
        <v>43280</v>
      </c>
      <c r="B1012" s="43">
        <f>+'Key Dates'!$B$7</f>
        <v>43326</v>
      </c>
      <c r="C1012" s="22" t="s">
        <v>2508</v>
      </c>
      <c r="D1012" s="23" t="s">
        <v>1560</v>
      </c>
      <c r="E1012" s="24" t="s">
        <v>138</v>
      </c>
      <c r="F1012" s="24" t="s">
        <v>2145</v>
      </c>
      <c r="G1012" s="21"/>
      <c r="H1012" s="21"/>
    </row>
    <row r="1013" spans="1:8" s="6" customFormat="1" ht="141.75" x14ac:dyDescent="0.2">
      <c r="A1013" s="43">
        <f>+'Key Dates'!$B$7-46</f>
        <v>43280</v>
      </c>
      <c r="B1013" s="43">
        <f>+'Key Dates'!$B$7</f>
        <v>43326</v>
      </c>
      <c r="C1013" s="22" t="s">
        <v>2509</v>
      </c>
      <c r="D1013" s="23" t="s">
        <v>1560</v>
      </c>
      <c r="E1013" s="24" t="s">
        <v>158</v>
      </c>
      <c r="F1013" s="24" t="s">
        <v>2145</v>
      </c>
      <c r="G1013" s="21"/>
      <c r="H1013" s="21"/>
    </row>
    <row r="1014" spans="1:8" s="6" customFormat="1" ht="141.75" x14ac:dyDescent="0.2">
      <c r="A1014" s="43">
        <f>+'Key Dates'!$B$7-46</f>
        <v>43280</v>
      </c>
      <c r="B1014" s="43">
        <f>+'Key Dates'!$B$7</f>
        <v>43326</v>
      </c>
      <c r="C1014" s="22" t="s">
        <v>2510</v>
      </c>
      <c r="D1014" s="23" t="s">
        <v>1560</v>
      </c>
      <c r="E1014" s="24" t="s">
        <v>144</v>
      </c>
      <c r="F1014" s="24" t="s">
        <v>2145</v>
      </c>
      <c r="G1014" s="21"/>
      <c r="H1014" s="21"/>
    </row>
    <row r="1015" spans="1:8" s="6" customFormat="1" ht="141.75" x14ac:dyDescent="0.2">
      <c r="A1015" s="43">
        <f>+'Key Dates'!$B$7-46</f>
        <v>43280</v>
      </c>
      <c r="B1015" s="43">
        <f>+'Key Dates'!$B$7</f>
        <v>43326</v>
      </c>
      <c r="C1015" s="22" t="s">
        <v>2511</v>
      </c>
      <c r="D1015" s="23" t="s">
        <v>1560</v>
      </c>
      <c r="E1015" s="24" t="s">
        <v>145</v>
      </c>
      <c r="F1015" s="24" t="s">
        <v>2145</v>
      </c>
      <c r="G1015" s="21"/>
      <c r="H1015" s="21"/>
    </row>
    <row r="1016" spans="1:8" s="6" customFormat="1" ht="141.75" x14ac:dyDescent="0.2">
      <c r="A1016" s="43">
        <f>+'Key Dates'!$B$7-46</f>
        <v>43280</v>
      </c>
      <c r="B1016" s="43">
        <f>+'Key Dates'!$B$7</f>
        <v>43326</v>
      </c>
      <c r="C1016" s="22" t="s">
        <v>2512</v>
      </c>
      <c r="D1016" s="23" t="s">
        <v>1560</v>
      </c>
      <c r="E1016" s="24" t="s">
        <v>156</v>
      </c>
      <c r="F1016" s="24" t="s">
        <v>2145</v>
      </c>
      <c r="G1016" s="21"/>
      <c r="H1016" s="21"/>
    </row>
    <row r="1017" spans="1:8" s="6" customFormat="1" ht="157.5" x14ac:dyDescent="0.2">
      <c r="A1017" s="43">
        <f>+'Key Dates'!$B$7-46</f>
        <v>43280</v>
      </c>
      <c r="B1017" s="43">
        <f>+'Key Dates'!$B$7</f>
        <v>43326</v>
      </c>
      <c r="C1017" s="22" t="s">
        <v>2513</v>
      </c>
      <c r="D1017" s="23" t="s">
        <v>1560</v>
      </c>
      <c r="E1017" s="24" t="s">
        <v>157</v>
      </c>
      <c r="F1017" s="24" t="s">
        <v>2145</v>
      </c>
      <c r="G1017" s="21"/>
      <c r="H1017" s="21"/>
    </row>
    <row r="1018" spans="1:8" s="6" customFormat="1" ht="78.75" x14ac:dyDescent="0.2">
      <c r="A1018" s="43">
        <f>+'Key Dates'!$B$7-46</f>
        <v>43280</v>
      </c>
      <c r="B1018" s="43">
        <f>+'Key Dates'!$B$7</f>
        <v>43326</v>
      </c>
      <c r="C1018" s="22" t="s">
        <v>2514</v>
      </c>
      <c r="D1018" s="23" t="s">
        <v>1561</v>
      </c>
      <c r="E1018" s="24" t="s">
        <v>138</v>
      </c>
      <c r="F1018" s="24" t="s">
        <v>2145</v>
      </c>
      <c r="G1018" s="21"/>
      <c r="H1018" s="21"/>
    </row>
    <row r="1019" spans="1:8" s="6" customFormat="1" ht="78.75" x14ac:dyDescent="0.2">
      <c r="A1019" s="43">
        <f>+'Key Dates'!$B$7-46</f>
        <v>43280</v>
      </c>
      <c r="B1019" s="43">
        <f>+'Key Dates'!$B$7</f>
        <v>43326</v>
      </c>
      <c r="C1019" s="22" t="s">
        <v>2515</v>
      </c>
      <c r="D1019" s="23" t="s">
        <v>1561</v>
      </c>
      <c r="E1019" s="24" t="s">
        <v>158</v>
      </c>
      <c r="F1019" s="24" t="s">
        <v>2145</v>
      </c>
      <c r="G1019" s="21"/>
      <c r="H1019" s="21"/>
    </row>
    <row r="1020" spans="1:8" s="6" customFormat="1" ht="94.5" x14ac:dyDescent="0.2">
      <c r="A1020" s="43">
        <f>+'Key Dates'!$B$7-46</f>
        <v>43280</v>
      </c>
      <c r="B1020" s="43">
        <f>+'Key Dates'!$B$7</f>
        <v>43326</v>
      </c>
      <c r="C1020" s="22" t="s">
        <v>2516</v>
      </c>
      <c r="D1020" s="23" t="s">
        <v>1561</v>
      </c>
      <c r="E1020" s="24" t="s">
        <v>144</v>
      </c>
      <c r="F1020" s="24" t="s">
        <v>2145</v>
      </c>
      <c r="G1020" s="21"/>
      <c r="H1020" s="21"/>
    </row>
    <row r="1021" spans="1:8" s="6" customFormat="1" ht="94.5" x14ac:dyDescent="0.2">
      <c r="A1021" s="43">
        <f>+'Key Dates'!$B$7-46</f>
        <v>43280</v>
      </c>
      <c r="B1021" s="43">
        <f>+'Key Dates'!$B$7</f>
        <v>43326</v>
      </c>
      <c r="C1021" s="22" t="s">
        <v>2517</v>
      </c>
      <c r="D1021" s="23" t="s">
        <v>1561</v>
      </c>
      <c r="E1021" s="24" t="s">
        <v>145</v>
      </c>
      <c r="F1021" s="24" t="s">
        <v>2145</v>
      </c>
      <c r="G1021" s="21"/>
      <c r="H1021" s="21"/>
    </row>
    <row r="1022" spans="1:8" s="6" customFormat="1" ht="94.5" x14ac:dyDescent="0.2">
      <c r="A1022" s="43">
        <f>+'Key Dates'!$B$7-46</f>
        <v>43280</v>
      </c>
      <c r="B1022" s="43">
        <f>+'Key Dates'!$B$7</f>
        <v>43326</v>
      </c>
      <c r="C1022" s="22" t="s">
        <v>2518</v>
      </c>
      <c r="D1022" s="23" t="s">
        <v>1561</v>
      </c>
      <c r="E1022" s="24" t="s">
        <v>156</v>
      </c>
      <c r="F1022" s="24" t="s">
        <v>2145</v>
      </c>
      <c r="G1022" s="21"/>
      <c r="H1022" s="21"/>
    </row>
    <row r="1023" spans="1:8" s="6" customFormat="1" ht="94.5" x14ac:dyDescent="0.2">
      <c r="A1023" s="43">
        <f>+'Key Dates'!$B$7-46</f>
        <v>43280</v>
      </c>
      <c r="B1023" s="43">
        <f>+'Key Dates'!$B$7</f>
        <v>43326</v>
      </c>
      <c r="C1023" s="22" t="s">
        <v>2519</v>
      </c>
      <c r="D1023" s="23" t="s">
        <v>1561</v>
      </c>
      <c r="E1023" s="24" t="s">
        <v>157</v>
      </c>
      <c r="F1023" s="24" t="s">
        <v>2145</v>
      </c>
      <c r="G1023" s="21"/>
      <c r="H1023" s="21"/>
    </row>
    <row r="1024" spans="1:8" s="6" customFormat="1" ht="204.75" x14ac:dyDescent="0.2">
      <c r="A1024" s="43">
        <f>+'Key Dates'!$B$7-46</f>
        <v>43280</v>
      </c>
      <c r="B1024" s="43">
        <f>+'Key Dates'!$B$7+1</f>
        <v>43327</v>
      </c>
      <c r="C1024" s="22" t="s">
        <v>2520</v>
      </c>
      <c r="D1024" s="23" t="s">
        <v>481</v>
      </c>
      <c r="E1024" s="24" t="s">
        <v>138</v>
      </c>
      <c r="F1024" s="24" t="s">
        <v>2147</v>
      </c>
      <c r="G1024" s="21"/>
      <c r="H1024" s="21"/>
    </row>
    <row r="1025" spans="1:8" s="6" customFormat="1" ht="204.75" x14ac:dyDescent="0.2">
      <c r="A1025" s="43">
        <f>+'Key Dates'!$B$7-46</f>
        <v>43280</v>
      </c>
      <c r="B1025" s="43">
        <f>+'Key Dates'!$B$7+1</f>
        <v>43327</v>
      </c>
      <c r="C1025" s="22" t="s">
        <v>2521</v>
      </c>
      <c r="D1025" s="23" t="s">
        <v>481</v>
      </c>
      <c r="E1025" s="24" t="s">
        <v>138</v>
      </c>
      <c r="F1025" s="24" t="s">
        <v>2147</v>
      </c>
      <c r="G1025" s="21"/>
      <c r="H1025" s="21"/>
    </row>
    <row r="1026" spans="1:8" s="6" customFormat="1" ht="204.75" x14ac:dyDescent="0.2">
      <c r="A1026" s="43">
        <f>+'Key Dates'!$B$7-46</f>
        <v>43280</v>
      </c>
      <c r="B1026" s="43">
        <f>+'Key Dates'!$B$7+1</f>
        <v>43327</v>
      </c>
      <c r="C1026" s="22" t="s">
        <v>2522</v>
      </c>
      <c r="D1026" s="23" t="s">
        <v>481</v>
      </c>
      <c r="E1026" s="24" t="s">
        <v>158</v>
      </c>
      <c r="F1026" s="24" t="s">
        <v>2147</v>
      </c>
      <c r="G1026" s="21"/>
      <c r="H1026" s="21"/>
    </row>
    <row r="1027" spans="1:8" s="6" customFormat="1" ht="204.75" x14ac:dyDescent="0.2">
      <c r="A1027" s="43">
        <f>+'Key Dates'!$B$7-46</f>
        <v>43280</v>
      </c>
      <c r="B1027" s="43">
        <f>+'Key Dates'!$B$7+1</f>
        <v>43327</v>
      </c>
      <c r="C1027" s="22" t="s">
        <v>2523</v>
      </c>
      <c r="D1027" s="23" t="s">
        <v>481</v>
      </c>
      <c r="E1027" s="24" t="s">
        <v>144</v>
      </c>
      <c r="F1027" s="24" t="s">
        <v>2147</v>
      </c>
      <c r="G1027" s="21"/>
      <c r="H1027" s="21"/>
    </row>
    <row r="1028" spans="1:8" s="6" customFormat="1" ht="204.75" x14ac:dyDescent="0.2">
      <c r="A1028" s="43">
        <f>+'Key Dates'!$B$7-46</f>
        <v>43280</v>
      </c>
      <c r="B1028" s="43">
        <f>+'Key Dates'!$B$7+1</f>
        <v>43327</v>
      </c>
      <c r="C1028" s="22" t="s">
        <v>2524</v>
      </c>
      <c r="D1028" s="23" t="s">
        <v>481</v>
      </c>
      <c r="E1028" s="24" t="s">
        <v>145</v>
      </c>
      <c r="F1028" s="24" t="s">
        <v>2147</v>
      </c>
      <c r="G1028" s="21"/>
      <c r="H1028" s="21"/>
    </row>
    <row r="1029" spans="1:8" s="6" customFormat="1" ht="220.5" x14ac:dyDescent="0.2">
      <c r="A1029" s="43">
        <f>+'Key Dates'!$B$7-46</f>
        <v>43280</v>
      </c>
      <c r="B1029" s="43">
        <f>+'Key Dates'!$B$7+1</f>
        <v>43327</v>
      </c>
      <c r="C1029" s="22" t="s">
        <v>2525</v>
      </c>
      <c r="D1029" s="23" t="s">
        <v>481</v>
      </c>
      <c r="E1029" s="24" t="s">
        <v>156</v>
      </c>
      <c r="F1029" s="24" t="s">
        <v>2147</v>
      </c>
      <c r="G1029" s="21"/>
      <c r="H1029" s="21"/>
    </row>
    <row r="1030" spans="1:8" s="6" customFormat="1" ht="220.5" x14ac:dyDescent="0.2">
      <c r="A1030" s="43">
        <f>+'Key Dates'!$B$7-46</f>
        <v>43280</v>
      </c>
      <c r="B1030" s="43">
        <f>+'Key Dates'!$B$7+1</f>
        <v>43327</v>
      </c>
      <c r="C1030" s="22" t="s">
        <v>2526</v>
      </c>
      <c r="D1030" s="23" t="s">
        <v>481</v>
      </c>
      <c r="E1030" s="24" t="s">
        <v>157</v>
      </c>
      <c r="F1030" s="24" t="s">
        <v>2147</v>
      </c>
      <c r="G1030" s="21"/>
      <c r="H1030" s="21"/>
    </row>
    <row r="1031" spans="1:8" s="6" customFormat="1" ht="220.5" x14ac:dyDescent="0.2">
      <c r="A1031" s="43">
        <f>+'Key Dates'!$B$7-46</f>
        <v>43280</v>
      </c>
      <c r="B1031" s="43">
        <f>+'Key Dates'!$B$7+1</f>
        <v>43327</v>
      </c>
      <c r="C1031" s="22" t="s">
        <v>2527</v>
      </c>
      <c r="D1031" s="23" t="s">
        <v>481</v>
      </c>
      <c r="E1031" s="24" t="s">
        <v>146</v>
      </c>
      <c r="F1031" s="24" t="s">
        <v>2147</v>
      </c>
      <c r="G1031" s="21"/>
      <c r="H1031" s="21"/>
    </row>
    <row r="1032" spans="1:8" s="6" customFormat="1" ht="78.75" x14ac:dyDescent="0.2">
      <c r="A1032" s="43">
        <f>'Key Dates'!$B$7-46</f>
        <v>43280</v>
      </c>
      <c r="B1032" s="43">
        <f>'Key Dates'!$B$8+10</f>
        <v>43420</v>
      </c>
      <c r="C1032" s="25" t="s">
        <v>1563</v>
      </c>
      <c r="D1032" s="23" t="s">
        <v>1562</v>
      </c>
      <c r="E1032" s="24" t="s">
        <v>138</v>
      </c>
      <c r="F1032" s="24" t="s">
        <v>46</v>
      </c>
      <c r="G1032" s="21"/>
      <c r="H1032" s="21"/>
    </row>
    <row r="1033" spans="1:8" s="6" customFormat="1" ht="94.5" x14ac:dyDescent="0.2">
      <c r="A1033" s="43">
        <f>'Key Dates'!$B$7-46</f>
        <v>43280</v>
      </c>
      <c r="B1033" s="43">
        <f>'Key Dates'!$B$8+10</f>
        <v>43420</v>
      </c>
      <c r="C1033" s="25" t="s">
        <v>1564</v>
      </c>
      <c r="D1033" s="23" t="s">
        <v>1562</v>
      </c>
      <c r="E1033" s="24" t="s">
        <v>141</v>
      </c>
      <c r="F1033" s="24" t="s">
        <v>46</v>
      </c>
      <c r="G1033" s="21"/>
      <c r="H1033" s="21"/>
    </row>
    <row r="1034" spans="1:8" s="6" customFormat="1" ht="94.5" x14ac:dyDescent="0.2">
      <c r="A1034" s="43">
        <f>'Key Dates'!$B$7-46</f>
        <v>43280</v>
      </c>
      <c r="B1034" s="43">
        <f>'Key Dates'!$B$8+10</f>
        <v>43420</v>
      </c>
      <c r="C1034" s="25" t="s">
        <v>1565</v>
      </c>
      <c r="D1034" s="23" t="s">
        <v>1562</v>
      </c>
      <c r="E1034" s="24" t="s">
        <v>142</v>
      </c>
      <c r="F1034" s="24" t="s">
        <v>46</v>
      </c>
      <c r="G1034" s="21"/>
      <c r="H1034" s="21"/>
    </row>
    <row r="1035" spans="1:8" s="6" customFormat="1" ht="78.75" x14ac:dyDescent="0.2">
      <c r="A1035" s="43">
        <f>'Key Dates'!$B$7-46</f>
        <v>43280</v>
      </c>
      <c r="B1035" s="43">
        <f>'Key Dates'!$B$8+10</f>
        <v>43420</v>
      </c>
      <c r="C1035" s="25" t="s">
        <v>1566</v>
      </c>
      <c r="D1035" s="23" t="s">
        <v>1562</v>
      </c>
      <c r="E1035" s="24" t="s">
        <v>158</v>
      </c>
      <c r="F1035" s="24" t="s">
        <v>46</v>
      </c>
      <c r="G1035" s="21"/>
      <c r="H1035" s="21"/>
    </row>
    <row r="1036" spans="1:8" s="6" customFormat="1" ht="78.75" x14ac:dyDescent="0.2">
      <c r="A1036" s="43">
        <f>'Key Dates'!$B$7-46</f>
        <v>43280</v>
      </c>
      <c r="B1036" s="43">
        <f>'Key Dates'!$B$8+10</f>
        <v>43420</v>
      </c>
      <c r="C1036" s="25" t="s">
        <v>1567</v>
      </c>
      <c r="D1036" s="23" t="s">
        <v>1562</v>
      </c>
      <c r="E1036" s="24" t="s">
        <v>143</v>
      </c>
      <c r="F1036" s="24" t="s">
        <v>46</v>
      </c>
      <c r="G1036" s="21"/>
      <c r="H1036" s="21"/>
    </row>
    <row r="1037" spans="1:8" s="6" customFormat="1" ht="94.5" x14ac:dyDescent="0.2">
      <c r="A1037" s="43">
        <f>'Key Dates'!$B$7-46</f>
        <v>43280</v>
      </c>
      <c r="B1037" s="43">
        <f>'Key Dates'!$B$8+10</f>
        <v>43420</v>
      </c>
      <c r="C1037" s="25" t="s">
        <v>1568</v>
      </c>
      <c r="D1037" s="23" t="s">
        <v>1562</v>
      </c>
      <c r="E1037" s="24" t="s">
        <v>144</v>
      </c>
      <c r="F1037" s="24" t="s">
        <v>46</v>
      </c>
      <c r="G1037" s="21"/>
      <c r="H1037" s="21"/>
    </row>
    <row r="1038" spans="1:8" s="6" customFormat="1" ht="94.5" x14ac:dyDescent="0.2">
      <c r="A1038" s="43">
        <f>'Key Dates'!$B$7-46</f>
        <v>43280</v>
      </c>
      <c r="B1038" s="43">
        <f>'Key Dates'!$B$8+10</f>
        <v>43420</v>
      </c>
      <c r="C1038" s="25" t="s">
        <v>1569</v>
      </c>
      <c r="D1038" s="23" t="s">
        <v>1562</v>
      </c>
      <c r="E1038" s="24" t="s">
        <v>145</v>
      </c>
      <c r="F1038" s="24" t="s">
        <v>46</v>
      </c>
      <c r="G1038" s="21"/>
      <c r="H1038" s="21"/>
    </row>
    <row r="1039" spans="1:8" s="6" customFormat="1" ht="94.5" x14ac:dyDescent="0.2">
      <c r="A1039" s="43">
        <f>'Key Dates'!$B$7-46</f>
        <v>43280</v>
      </c>
      <c r="B1039" s="43">
        <f>'Key Dates'!$B$8+10</f>
        <v>43420</v>
      </c>
      <c r="C1039" s="25" t="s">
        <v>1570</v>
      </c>
      <c r="D1039" s="23" t="s">
        <v>1562</v>
      </c>
      <c r="E1039" s="24" t="s">
        <v>156</v>
      </c>
      <c r="F1039" s="24" t="s">
        <v>46</v>
      </c>
      <c r="G1039" s="21"/>
      <c r="H1039" s="21"/>
    </row>
    <row r="1040" spans="1:8" s="6" customFormat="1" ht="94.5" x14ac:dyDescent="0.2">
      <c r="A1040" s="43">
        <f>'Key Dates'!$B$7-46</f>
        <v>43280</v>
      </c>
      <c r="B1040" s="43">
        <f>'Key Dates'!$B$8+10</f>
        <v>43420</v>
      </c>
      <c r="C1040" s="25" t="s">
        <v>1571</v>
      </c>
      <c r="D1040" s="23" t="s">
        <v>1562</v>
      </c>
      <c r="E1040" s="24" t="s">
        <v>157</v>
      </c>
      <c r="F1040" s="24" t="s">
        <v>46</v>
      </c>
      <c r="G1040" s="21"/>
      <c r="H1040" s="21"/>
    </row>
    <row r="1041" spans="1:8" s="6" customFormat="1" ht="94.5" x14ac:dyDescent="0.2">
      <c r="A1041" s="43">
        <f>'Key Dates'!$B$7-46</f>
        <v>43280</v>
      </c>
      <c r="B1041" s="43">
        <f>'Key Dates'!$B$8+10</f>
        <v>43420</v>
      </c>
      <c r="C1041" s="25" t="s">
        <v>1572</v>
      </c>
      <c r="D1041" s="23" t="s">
        <v>1562</v>
      </c>
      <c r="E1041" s="24" t="s">
        <v>135</v>
      </c>
      <c r="F1041" s="24" t="s">
        <v>46</v>
      </c>
      <c r="G1041" s="21"/>
      <c r="H1041" s="21"/>
    </row>
    <row r="1042" spans="1:8" s="6" customFormat="1" ht="94.5" x14ac:dyDescent="0.2">
      <c r="A1042" s="43">
        <f>'Key Dates'!$B$7-46</f>
        <v>43280</v>
      </c>
      <c r="B1042" s="43">
        <f>'Key Dates'!$B$8+10</f>
        <v>43420</v>
      </c>
      <c r="C1042" s="25" t="s">
        <v>1573</v>
      </c>
      <c r="D1042" s="23" t="s">
        <v>1562</v>
      </c>
      <c r="E1042" s="24" t="s">
        <v>146</v>
      </c>
      <c r="F1042" s="24" t="s">
        <v>46</v>
      </c>
      <c r="G1042" s="21"/>
      <c r="H1042" s="21"/>
    </row>
    <row r="1043" spans="1:8" s="6" customFormat="1" ht="94.5" x14ac:dyDescent="0.2">
      <c r="A1043" s="43">
        <f>'Key Dates'!$B$7-46</f>
        <v>43280</v>
      </c>
      <c r="B1043" s="43">
        <f>'Key Dates'!$B$8+10</f>
        <v>43420</v>
      </c>
      <c r="C1043" s="25" t="s">
        <v>1574</v>
      </c>
      <c r="D1043" s="23" t="s">
        <v>1562</v>
      </c>
      <c r="E1043" s="24" t="s">
        <v>147</v>
      </c>
      <c r="F1043" s="24" t="s">
        <v>46</v>
      </c>
      <c r="G1043" s="21"/>
      <c r="H1043" s="21"/>
    </row>
    <row r="1044" spans="1:8" s="6" customFormat="1" ht="94.5" x14ac:dyDescent="0.2">
      <c r="A1044" s="43">
        <f>'Key Dates'!$B$7-45</f>
        <v>43281</v>
      </c>
      <c r="B1044" s="43">
        <f>'Key Dates'!$B$7</f>
        <v>43326</v>
      </c>
      <c r="C1044" s="25" t="s">
        <v>286</v>
      </c>
      <c r="D1044" s="23" t="s">
        <v>56</v>
      </c>
      <c r="E1044" s="24" t="s">
        <v>138</v>
      </c>
      <c r="F1044" s="24" t="s">
        <v>216</v>
      </c>
      <c r="G1044" s="21"/>
      <c r="H1044" s="21"/>
    </row>
    <row r="1045" spans="1:8" s="6" customFormat="1" ht="110.25" x14ac:dyDescent="0.2">
      <c r="A1045" s="43">
        <f>'Key Dates'!$B$7-45</f>
        <v>43281</v>
      </c>
      <c r="B1045" s="43">
        <f>'Key Dates'!$B$7</f>
        <v>43326</v>
      </c>
      <c r="C1045" s="25" t="s">
        <v>287</v>
      </c>
      <c r="D1045" s="23" t="s">
        <v>56</v>
      </c>
      <c r="E1045" s="24" t="s">
        <v>142</v>
      </c>
      <c r="F1045" s="24" t="s">
        <v>216</v>
      </c>
      <c r="G1045" s="21"/>
      <c r="H1045" s="21"/>
    </row>
    <row r="1046" spans="1:8" s="6" customFormat="1" ht="94.5" x14ac:dyDescent="0.2">
      <c r="A1046" s="43">
        <f>'Key Dates'!$B$7-45</f>
        <v>43281</v>
      </c>
      <c r="B1046" s="43">
        <f>'Key Dates'!$B$7</f>
        <v>43326</v>
      </c>
      <c r="C1046" s="25" t="s">
        <v>288</v>
      </c>
      <c r="D1046" s="23" t="s">
        <v>56</v>
      </c>
      <c r="E1046" s="24" t="s">
        <v>158</v>
      </c>
      <c r="F1046" s="24" t="s">
        <v>216</v>
      </c>
      <c r="G1046" s="21"/>
      <c r="H1046" s="21"/>
    </row>
    <row r="1047" spans="1:8" s="6" customFormat="1" ht="110.25" x14ac:dyDescent="0.2">
      <c r="A1047" s="43">
        <f>'Key Dates'!$B$7-45</f>
        <v>43281</v>
      </c>
      <c r="B1047" s="43">
        <f>'Key Dates'!$B$7</f>
        <v>43326</v>
      </c>
      <c r="C1047" s="25" t="s">
        <v>289</v>
      </c>
      <c r="D1047" s="23" t="s">
        <v>56</v>
      </c>
      <c r="E1047" s="24" t="s">
        <v>144</v>
      </c>
      <c r="F1047" s="24" t="s">
        <v>216</v>
      </c>
      <c r="G1047" s="21"/>
      <c r="H1047" s="21"/>
    </row>
    <row r="1048" spans="1:8" s="6" customFormat="1" ht="110.25" x14ac:dyDescent="0.2">
      <c r="A1048" s="43">
        <f>'Key Dates'!$B$7-45</f>
        <v>43281</v>
      </c>
      <c r="B1048" s="43">
        <f>'Key Dates'!$B$7</f>
        <v>43326</v>
      </c>
      <c r="C1048" s="25" t="s">
        <v>291</v>
      </c>
      <c r="D1048" s="23" t="s">
        <v>56</v>
      </c>
      <c r="E1048" s="24" t="s">
        <v>145</v>
      </c>
      <c r="F1048" s="24" t="s">
        <v>216</v>
      </c>
      <c r="G1048" s="21"/>
      <c r="H1048" s="21"/>
    </row>
    <row r="1049" spans="1:8" s="6" customFormat="1" ht="110.25" x14ac:dyDescent="0.2">
      <c r="A1049" s="43">
        <f>'Key Dates'!$B$7-45</f>
        <v>43281</v>
      </c>
      <c r="B1049" s="43">
        <f>'Key Dates'!$B$7</f>
        <v>43326</v>
      </c>
      <c r="C1049" s="25" t="s">
        <v>292</v>
      </c>
      <c r="D1049" s="23" t="s">
        <v>56</v>
      </c>
      <c r="E1049" s="24" t="s">
        <v>156</v>
      </c>
      <c r="F1049" s="24" t="s">
        <v>216</v>
      </c>
      <c r="G1049" s="21"/>
      <c r="H1049" s="21"/>
    </row>
    <row r="1050" spans="1:8" s="6" customFormat="1" ht="110.25" x14ac:dyDescent="0.2">
      <c r="A1050" s="43">
        <f>'Key Dates'!$B$7-45</f>
        <v>43281</v>
      </c>
      <c r="B1050" s="43">
        <f>'Key Dates'!$B$7</f>
        <v>43326</v>
      </c>
      <c r="C1050" s="25" t="s">
        <v>293</v>
      </c>
      <c r="D1050" s="23" t="s">
        <v>56</v>
      </c>
      <c r="E1050" s="24" t="s">
        <v>157</v>
      </c>
      <c r="F1050" s="24" t="s">
        <v>216</v>
      </c>
      <c r="G1050" s="21"/>
      <c r="H1050" s="21"/>
    </row>
    <row r="1051" spans="1:8" s="6" customFormat="1" ht="110.25" x14ac:dyDescent="0.2">
      <c r="A1051" s="43">
        <f>'Key Dates'!$B$7-45</f>
        <v>43281</v>
      </c>
      <c r="B1051" s="43">
        <f>'Key Dates'!$B$7</f>
        <v>43326</v>
      </c>
      <c r="C1051" s="25" t="s">
        <v>290</v>
      </c>
      <c r="D1051" s="23" t="s">
        <v>56</v>
      </c>
      <c r="E1051" s="24" t="s">
        <v>146</v>
      </c>
      <c r="F1051" s="24" t="s">
        <v>216</v>
      </c>
      <c r="G1051" s="21"/>
      <c r="H1051" s="21"/>
    </row>
    <row r="1052" spans="1:8" s="6" customFormat="1" ht="78.75" x14ac:dyDescent="0.2">
      <c r="A1052" s="43">
        <v>43282</v>
      </c>
      <c r="B1052" s="43">
        <v>43282</v>
      </c>
      <c r="C1052" s="25" t="s">
        <v>1589</v>
      </c>
      <c r="D1052" s="23" t="s">
        <v>1588</v>
      </c>
      <c r="E1052" s="24" t="s">
        <v>138</v>
      </c>
      <c r="F1052" s="24" t="s">
        <v>46</v>
      </c>
      <c r="G1052" s="21"/>
      <c r="H1052" s="21"/>
    </row>
    <row r="1053" spans="1:8" s="6" customFormat="1" ht="78.75" x14ac:dyDescent="0.2">
      <c r="A1053" s="43">
        <v>43282</v>
      </c>
      <c r="B1053" s="43">
        <v>43282</v>
      </c>
      <c r="C1053" s="25" t="s">
        <v>1590</v>
      </c>
      <c r="D1053" s="23" t="s">
        <v>1588</v>
      </c>
      <c r="E1053" s="24" t="s">
        <v>141</v>
      </c>
      <c r="F1053" s="24" t="s">
        <v>46</v>
      </c>
      <c r="G1053" s="21"/>
      <c r="H1053" s="21"/>
    </row>
    <row r="1054" spans="1:8" s="6" customFormat="1" ht="78.75" x14ac:dyDescent="0.2">
      <c r="A1054" s="43">
        <v>43282</v>
      </c>
      <c r="B1054" s="43">
        <v>43282</v>
      </c>
      <c r="C1054" s="25" t="s">
        <v>1591</v>
      </c>
      <c r="D1054" s="23" t="s">
        <v>1588</v>
      </c>
      <c r="E1054" s="24" t="s">
        <v>142</v>
      </c>
      <c r="F1054" s="24" t="s">
        <v>46</v>
      </c>
      <c r="G1054" s="21"/>
      <c r="H1054" s="21"/>
    </row>
    <row r="1055" spans="1:8" s="6" customFormat="1" ht="78.75" x14ac:dyDescent="0.2">
      <c r="A1055" s="43">
        <v>43282</v>
      </c>
      <c r="B1055" s="43">
        <v>43282</v>
      </c>
      <c r="C1055" s="25" t="s">
        <v>1592</v>
      </c>
      <c r="D1055" s="23" t="s">
        <v>1588</v>
      </c>
      <c r="E1055" s="24" t="s">
        <v>158</v>
      </c>
      <c r="F1055" s="24" t="s">
        <v>46</v>
      </c>
      <c r="G1055" s="21"/>
      <c r="H1055" s="21"/>
    </row>
    <row r="1056" spans="1:8" s="6" customFormat="1" ht="94.5" x14ac:dyDescent="0.2">
      <c r="A1056" s="43">
        <f>+'Key Dates'!$B$8-126</f>
        <v>43284</v>
      </c>
      <c r="B1056" s="43">
        <f>+'Key Dates'!$B$8-126</f>
        <v>43284</v>
      </c>
      <c r="C1056" s="25" t="s">
        <v>1437</v>
      </c>
      <c r="D1056" s="23" t="s">
        <v>9</v>
      </c>
      <c r="E1056" s="24" t="s">
        <v>138</v>
      </c>
      <c r="F1056" s="24" t="s">
        <v>13</v>
      </c>
      <c r="G1056" s="21"/>
      <c r="H1056" s="21"/>
    </row>
    <row r="1057" spans="1:8" s="6" customFormat="1" ht="94.5" x14ac:dyDescent="0.2">
      <c r="A1057" s="43">
        <f>+'Key Dates'!$B$8-126</f>
        <v>43284</v>
      </c>
      <c r="B1057" s="43">
        <f>+'Key Dates'!$B$8-126</f>
        <v>43284</v>
      </c>
      <c r="C1057" s="25" t="s">
        <v>1438</v>
      </c>
      <c r="D1057" s="23" t="s">
        <v>9</v>
      </c>
      <c r="E1057" s="24" t="s">
        <v>158</v>
      </c>
      <c r="F1057" s="24" t="s">
        <v>13</v>
      </c>
      <c r="G1057" s="21"/>
      <c r="H1057" s="21"/>
    </row>
    <row r="1058" spans="1:8" s="6" customFormat="1" ht="94.5" x14ac:dyDescent="0.2">
      <c r="A1058" s="43">
        <f>+'Key Dates'!$B$8-126</f>
        <v>43284</v>
      </c>
      <c r="B1058" s="43">
        <f>+'Key Dates'!$B$8-126</f>
        <v>43284</v>
      </c>
      <c r="C1058" s="25" t="s">
        <v>1439</v>
      </c>
      <c r="D1058" s="23" t="s">
        <v>9</v>
      </c>
      <c r="E1058" s="24" t="s">
        <v>144</v>
      </c>
      <c r="F1058" s="24" t="s">
        <v>13</v>
      </c>
      <c r="G1058" s="21"/>
      <c r="H1058" s="21"/>
    </row>
    <row r="1059" spans="1:8" s="6" customFormat="1" ht="94.5" x14ac:dyDescent="0.2">
      <c r="A1059" s="43">
        <f>+'Key Dates'!$B$8-126</f>
        <v>43284</v>
      </c>
      <c r="B1059" s="43">
        <f>+'Key Dates'!$B$8-126</f>
        <v>43284</v>
      </c>
      <c r="C1059" s="25" t="s">
        <v>1440</v>
      </c>
      <c r="D1059" s="23" t="s">
        <v>9</v>
      </c>
      <c r="E1059" s="24" t="s">
        <v>145</v>
      </c>
      <c r="F1059" s="24" t="s">
        <v>13</v>
      </c>
      <c r="G1059" s="21"/>
      <c r="H1059" s="21"/>
    </row>
    <row r="1060" spans="1:8" s="6" customFormat="1" ht="94.5" x14ac:dyDescent="0.2">
      <c r="A1060" s="43">
        <f>+'Key Dates'!$B$8-126</f>
        <v>43284</v>
      </c>
      <c r="B1060" s="43">
        <f>+'Key Dates'!$B$8-126</f>
        <v>43284</v>
      </c>
      <c r="C1060" s="25" t="s">
        <v>1441</v>
      </c>
      <c r="D1060" s="23" t="s">
        <v>9</v>
      </c>
      <c r="E1060" s="24" t="s">
        <v>156</v>
      </c>
      <c r="F1060" s="24" t="s">
        <v>13</v>
      </c>
      <c r="G1060" s="21"/>
      <c r="H1060" s="21"/>
    </row>
    <row r="1061" spans="1:8" s="6" customFormat="1" ht="94.5" x14ac:dyDescent="0.2">
      <c r="A1061" s="43">
        <f>+'Key Dates'!$B$8-126</f>
        <v>43284</v>
      </c>
      <c r="B1061" s="43">
        <f>+'Key Dates'!$B$8-126</f>
        <v>43284</v>
      </c>
      <c r="C1061" s="25" t="s">
        <v>1442</v>
      </c>
      <c r="D1061" s="23" t="s">
        <v>9</v>
      </c>
      <c r="E1061" s="24" t="s">
        <v>157</v>
      </c>
      <c r="F1061" s="24" t="s">
        <v>13</v>
      </c>
      <c r="G1061" s="21"/>
      <c r="H1061" s="21"/>
    </row>
    <row r="1062" spans="1:8" s="6" customFormat="1" ht="94.5" x14ac:dyDescent="0.2">
      <c r="A1062" s="43">
        <f>+'Key Dates'!$B$8-126</f>
        <v>43284</v>
      </c>
      <c r="B1062" s="43">
        <f>+'Key Dates'!$B$8-126</f>
        <v>43284</v>
      </c>
      <c r="C1062" s="25" t="s">
        <v>1443</v>
      </c>
      <c r="D1062" s="23" t="s">
        <v>9</v>
      </c>
      <c r="E1062" s="24" t="s">
        <v>146</v>
      </c>
      <c r="F1062" s="24" t="s">
        <v>13</v>
      </c>
      <c r="G1062" s="21"/>
      <c r="H1062" s="21"/>
    </row>
    <row r="1063" spans="1:8" s="6" customFormat="1" ht="94.5" x14ac:dyDescent="0.2">
      <c r="A1063" s="43">
        <f>+'Key Dates'!$B$8-126</f>
        <v>43284</v>
      </c>
      <c r="B1063" s="43">
        <f>+'Key Dates'!$B$8-126</f>
        <v>43284</v>
      </c>
      <c r="C1063" s="25" t="s">
        <v>1444</v>
      </c>
      <c r="D1063" s="23" t="s">
        <v>9</v>
      </c>
      <c r="E1063" s="24" t="s">
        <v>147</v>
      </c>
      <c r="F1063" s="24" t="s">
        <v>13</v>
      </c>
      <c r="G1063" s="21"/>
      <c r="H1063" s="21"/>
    </row>
    <row r="1064" spans="1:8" s="6" customFormat="1" ht="110.25" x14ac:dyDescent="0.2">
      <c r="A1064" s="43">
        <f>+'Key Dates'!$B$7-42</f>
        <v>43284</v>
      </c>
      <c r="B1064" s="43">
        <f>+'Key Dates'!$B$7-42</f>
        <v>43284</v>
      </c>
      <c r="C1064" s="25" t="s">
        <v>1429</v>
      </c>
      <c r="D1064" s="23" t="s">
        <v>1428</v>
      </c>
      <c r="E1064" s="24" t="s">
        <v>138</v>
      </c>
      <c r="F1064" s="24" t="s">
        <v>46</v>
      </c>
      <c r="G1064" s="21"/>
      <c r="H1064" s="21"/>
    </row>
    <row r="1065" spans="1:8" s="6" customFormat="1" ht="110.25" x14ac:dyDescent="0.2">
      <c r="A1065" s="43">
        <f>+'Key Dates'!$B$7-42</f>
        <v>43284</v>
      </c>
      <c r="B1065" s="43">
        <f>+'Key Dates'!$B$7-42</f>
        <v>43284</v>
      </c>
      <c r="C1065" s="25" t="s">
        <v>1430</v>
      </c>
      <c r="D1065" s="23" t="s">
        <v>1428</v>
      </c>
      <c r="E1065" s="24" t="s">
        <v>141</v>
      </c>
      <c r="F1065" s="24" t="s">
        <v>46</v>
      </c>
      <c r="G1065" s="21"/>
      <c r="H1065" s="21"/>
    </row>
    <row r="1066" spans="1:8" s="6" customFormat="1" ht="110.25" x14ac:dyDescent="0.2">
      <c r="A1066" s="43">
        <f>+'Key Dates'!$B$7-42</f>
        <v>43284</v>
      </c>
      <c r="B1066" s="43">
        <f>+'Key Dates'!$B$7-42</f>
        <v>43284</v>
      </c>
      <c r="C1066" s="25" t="s">
        <v>1431</v>
      </c>
      <c r="D1066" s="23" t="s">
        <v>1428</v>
      </c>
      <c r="E1066" s="24" t="s">
        <v>142</v>
      </c>
      <c r="F1066" s="24" t="s">
        <v>46</v>
      </c>
      <c r="G1066" s="21"/>
      <c r="H1066" s="21"/>
    </row>
    <row r="1067" spans="1:8" s="6" customFormat="1" ht="110.25" x14ac:dyDescent="0.2">
      <c r="A1067" s="43">
        <f>+'Key Dates'!$B$7-42</f>
        <v>43284</v>
      </c>
      <c r="B1067" s="43">
        <f>+'Key Dates'!$B$7-42</f>
        <v>43284</v>
      </c>
      <c r="C1067" s="25" t="s">
        <v>1432</v>
      </c>
      <c r="D1067" s="23" t="s">
        <v>1428</v>
      </c>
      <c r="E1067" s="24" t="s">
        <v>158</v>
      </c>
      <c r="F1067" s="24" t="s">
        <v>46</v>
      </c>
      <c r="G1067" s="21"/>
      <c r="H1067" s="21"/>
    </row>
    <row r="1068" spans="1:8" s="6" customFormat="1" ht="110.25" x14ac:dyDescent="0.2">
      <c r="A1068" s="43">
        <f>+'Key Dates'!$B$7-42</f>
        <v>43284</v>
      </c>
      <c r="B1068" s="43">
        <f>+'Key Dates'!$B$7-42</f>
        <v>43284</v>
      </c>
      <c r="C1068" s="25" t="s">
        <v>1433</v>
      </c>
      <c r="D1068" s="23" t="s">
        <v>1428</v>
      </c>
      <c r="E1068" s="24" t="s">
        <v>144</v>
      </c>
      <c r="F1068" s="24" t="s">
        <v>46</v>
      </c>
      <c r="G1068" s="21"/>
      <c r="H1068" s="21"/>
    </row>
    <row r="1069" spans="1:8" s="6" customFormat="1" ht="126" x14ac:dyDescent="0.2">
      <c r="A1069" s="43">
        <f>+'Key Dates'!$B$7-42</f>
        <v>43284</v>
      </c>
      <c r="B1069" s="43">
        <f>+'Key Dates'!$B$7-42</f>
        <v>43284</v>
      </c>
      <c r="C1069" s="25" t="s">
        <v>1434</v>
      </c>
      <c r="D1069" s="23" t="s">
        <v>1428</v>
      </c>
      <c r="E1069" s="24" t="s">
        <v>145</v>
      </c>
      <c r="F1069" s="24" t="s">
        <v>46</v>
      </c>
      <c r="G1069" s="21"/>
      <c r="H1069" s="21"/>
    </row>
    <row r="1070" spans="1:8" s="6" customFormat="1" ht="126" x14ac:dyDescent="0.2">
      <c r="A1070" s="43">
        <f>+'Key Dates'!$B$7-42</f>
        <v>43284</v>
      </c>
      <c r="B1070" s="43">
        <f>+'Key Dates'!$B$7-42</f>
        <v>43284</v>
      </c>
      <c r="C1070" s="25" t="s">
        <v>1435</v>
      </c>
      <c r="D1070" s="23" t="s">
        <v>1428</v>
      </c>
      <c r="E1070" s="24" t="s">
        <v>156</v>
      </c>
      <c r="F1070" s="24" t="s">
        <v>46</v>
      </c>
      <c r="G1070" s="21"/>
      <c r="H1070" s="21"/>
    </row>
    <row r="1071" spans="1:8" s="6" customFormat="1" ht="126" x14ac:dyDescent="0.2">
      <c r="A1071" s="43">
        <f>+'Key Dates'!$B$7-42</f>
        <v>43284</v>
      </c>
      <c r="B1071" s="43">
        <f>+'Key Dates'!$B$7-42</f>
        <v>43284</v>
      </c>
      <c r="C1071" s="25" t="s">
        <v>1436</v>
      </c>
      <c r="D1071" s="23" t="s">
        <v>1428</v>
      </c>
      <c r="E1071" s="24" t="s">
        <v>157</v>
      </c>
      <c r="F1071" s="24" t="s">
        <v>46</v>
      </c>
      <c r="G1071" s="21"/>
      <c r="H1071" s="21"/>
    </row>
    <row r="1072" spans="1:8" s="6" customFormat="1" ht="94.5" x14ac:dyDescent="0.2">
      <c r="A1072" s="43">
        <f>+'Key Dates'!$B$7-42</f>
        <v>43284</v>
      </c>
      <c r="B1072" s="43">
        <f>+'Key Dates'!$B$7-1</f>
        <v>43325</v>
      </c>
      <c r="C1072" s="25" t="s">
        <v>1453</v>
      </c>
      <c r="D1072" s="23" t="s">
        <v>32</v>
      </c>
      <c r="E1072" s="24" t="s">
        <v>138</v>
      </c>
      <c r="F1072" s="24" t="s">
        <v>49</v>
      </c>
      <c r="G1072" s="21"/>
      <c r="H1072" s="21"/>
    </row>
    <row r="1073" spans="1:8" s="6" customFormat="1" ht="94.5" x14ac:dyDescent="0.2">
      <c r="A1073" s="43">
        <f>+'Key Dates'!$B$7-42</f>
        <v>43284</v>
      </c>
      <c r="B1073" s="43">
        <f>+'Key Dates'!$B$7-1</f>
        <v>43325</v>
      </c>
      <c r="C1073" s="25" t="s">
        <v>1454</v>
      </c>
      <c r="D1073" s="23" t="s">
        <v>32</v>
      </c>
      <c r="E1073" s="24" t="s">
        <v>158</v>
      </c>
      <c r="F1073" s="24" t="s">
        <v>49</v>
      </c>
      <c r="G1073" s="21"/>
      <c r="H1073" s="21"/>
    </row>
    <row r="1074" spans="1:8" s="6" customFormat="1" ht="94.5" x14ac:dyDescent="0.2">
      <c r="A1074" s="43">
        <f>+'Key Dates'!$B$7-42</f>
        <v>43284</v>
      </c>
      <c r="B1074" s="43">
        <f>+'Key Dates'!$B$7-1</f>
        <v>43325</v>
      </c>
      <c r="C1074" s="25" t="s">
        <v>1455</v>
      </c>
      <c r="D1074" s="23" t="s">
        <v>32</v>
      </c>
      <c r="E1074" s="24" t="s">
        <v>144</v>
      </c>
      <c r="F1074" s="24" t="s">
        <v>49</v>
      </c>
      <c r="G1074" s="21"/>
      <c r="H1074" s="21"/>
    </row>
    <row r="1075" spans="1:8" s="6" customFormat="1" ht="94.5" x14ac:dyDescent="0.2">
      <c r="A1075" s="43">
        <f>+'Key Dates'!$B$7-42</f>
        <v>43284</v>
      </c>
      <c r="B1075" s="43">
        <f>+'Key Dates'!$B$7-1</f>
        <v>43325</v>
      </c>
      <c r="C1075" s="25" t="s">
        <v>1456</v>
      </c>
      <c r="D1075" s="23" t="s">
        <v>32</v>
      </c>
      <c r="E1075" s="24" t="s">
        <v>145</v>
      </c>
      <c r="F1075" s="24" t="s">
        <v>49</v>
      </c>
      <c r="G1075" s="21"/>
      <c r="H1075" s="21"/>
    </row>
    <row r="1076" spans="1:8" s="6" customFormat="1" ht="94.5" x14ac:dyDescent="0.2">
      <c r="A1076" s="43">
        <f>+'Key Dates'!$B$7-42</f>
        <v>43284</v>
      </c>
      <c r="B1076" s="43">
        <f>+'Key Dates'!$B$7-1</f>
        <v>43325</v>
      </c>
      <c r="C1076" s="25" t="s">
        <v>1457</v>
      </c>
      <c r="D1076" s="23" t="s">
        <v>32</v>
      </c>
      <c r="E1076" s="24" t="s">
        <v>156</v>
      </c>
      <c r="F1076" s="24" t="s">
        <v>49</v>
      </c>
      <c r="G1076" s="21"/>
      <c r="H1076" s="21"/>
    </row>
    <row r="1077" spans="1:8" s="6" customFormat="1" ht="94.5" x14ac:dyDescent="0.2">
      <c r="A1077" s="43">
        <f>+'Key Dates'!$B$7-42</f>
        <v>43284</v>
      </c>
      <c r="B1077" s="43">
        <f>+'Key Dates'!$B$7-1</f>
        <v>43325</v>
      </c>
      <c r="C1077" s="25" t="s">
        <v>1458</v>
      </c>
      <c r="D1077" s="23" t="s">
        <v>32</v>
      </c>
      <c r="E1077" s="24" t="s">
        <v>157</v>
      </c>
      <c r="F1077" s="24" t="s">
        <v>49</v>
      </c>
      <c r="G1077" s="21"/>
      <c r="H1077" s="21"/>
    </row>
    <row r="1078" spans="1:8" s="6" customFormat="1" ht="47.25" x14ac:dyDescent="0.2">
      <c r="A1078" s="43">
        <f>+'Key Dates'!$B$14</f>
        <v>43285</v>
      </c>
      <c r="B1078" s="43">
        <f>+'Key Dates'!$B$14</f>
        <v>43285</v>
      </c>
      <c r="C1078" s="25" t="s">
        <v>1427</v>
      </c>
      <c r="D1078" s="23" t="s">
        <v>43</v>
      </c>
      <c r="E1078" s="24" t="s">
        <v>44</v>
      </c>
      <c r="F1078" s="24" t="s">
        <v>44</v>
      </c>
      <c r="G1078" s="21"/>
      <c r="H1078" s="21"/>
    </row>
    <row r="1079" spans="1:8" s="6" customFormat="1" ht="126" x14ac:dyDescent="0.2">
      <c r="A1079" s="43">
        <v>43287</v>
      </c>
      <c r="B1079" s="43">
        <v>43287</v>
      </c>
      <c r="C1079" s="25" t="s">
        <v>1599</v>
      </c>
      <c r="D1079" s="23" t="s">
        <v>1598</v>
      </c>
      <c r="E1079" s="24" t="s">
        <v>138</v>
      </c>
      <c r="F1079" s="24" t="s">
        <v>17</v>
      </c>
      <c r="G1079" s="21"/>
      <c r="H1079" s="21"/>
    </row>
    <row r="1080" spans="1:8" s="6" customFormat="1" ht="126" x14ac:dyDescent="0.2">
      <c r="A1080" s="43">
        <v>43287</v>
      </c>
      <c r="B1080" s="43">
        <v>43287</v>
      </c>
      <c r="C1080" s="25" t="s">
        <v>1600</v>
      </c>
      <c r="D1080" s="23" t="s">
        <v>1598</v>
      </c>
      <c r="E1080" s="24" t="s">
        <v>158</v>
      </c>
      <c r="F1080" s="24" t="s">
        <v>17</v>
      </c>
      <c r="G1080" s="21"/>
      <c r="H1080" s="21"/>
    </row>
    <row r="1081" spans="1:8" s="6" customFormat="1" ht="78.75" x14ac:dyDescent="0.2">
      <c r="A1081" s="43">
        <f>+'Key Dates'!$B$8-119</f>
        <v>43291</v>
      </c>
      <c r="B1081" s="43">
        <f>+'Key Dates'!$B$8-119</f>
        <v>43291</v>
      </c>
      <c r="C1081" s="25" t="s">
        <v>1603</v>
      </c>
      <c r="D1081" s="23" t="s">
        <v>1601</v>
      </c>
      <c r="E1081" s="24" t="s">
        <v>138</v>
      </c>
      <c r="F1081" s="24" t="s">
        <v>1602</v>
      </c>
      <c r="G1081" s="21"/>
      <c r="H1081" s="21"/>
    </row>
    <row r="1082" spans="1:8" s="6" customFormat="1" ht="78.75" x14ac:dyDescent="0.2">
      <c r="A1082" s="43">
        <f>+'Key Dates'!$B$8-119</f>
        <v>43291</v>
      </c>
      <c r="B1082" s="43">
        <f>+'Key Dates'!$B$8-119</f>
        <v>43291</v>
      </c>
      <c r="C1082" s="25" t="s">
        <v>1604</v>
      </c>
      <c r="D1082" s="23" t="s">
        <v>1601</v>
      </c>
      <c r="E1082" s="24" t="s">
        <v>158</v>
      </c>
      <c r="F1082" s="24" t="s">
        <v>1602</v>
      </c>
      <c r="G1082" s="21"/>
      <c r="H1082" s="21"/>
    </row>
    <row r="1083" spans="1:8" s="6" customFormat="1" ht="78.75" x14ac:dyDescent="0.2">
      <c r="A1083" s="43">
        <f>+'Key Dates'!$B$8-119</f>
        <v>43291</v>
      </c>
      <c r="B1083" s="43">
        <f>+'Key Dates'!$B$8-119</f>
        <v>43291</v>
      </c>
      <c r="C1083" s="25" t="s">
        <v>1605</v>
      </c>
      <c r="D1083" s="23" t="s">
        <v>1601</v>
      </c>
      <c r="E1083" s="24" t="s">
        <v>144</v>
      </c>
      <c r="F1083" s="24" t="s">
        <v>1602</v>
      </c>
      <c r="G1083" s="21"/>
      <c r="H1083" s="21"/>
    </row>
    <row r="1084" spans="1:8" s="6" customFormat="1" ht="78.75" x14ac:dyDescent="0.2">
      <c r="A1084" s="43">
        <f>+'Key Dates'!$B$8-119</f>
        <v>43291</v>
      </c>
      <c r="B1084" s="43">
        <f>+'Key Dates'!$B$8-119</f>
        <v>43291</v>
      </c>
      <c r="C1084" s="25" t="s">
        <v>1606</v>
      </c>
      <c r="D1084" s="23" t="s">
        <v>1601</v>
      </c>
      <c r="E1084" s="24" t="s">
        <v>145</v>
      </c>
      <c r="F1084" s="24" t="s">
        <v>1602</v>
      </c>
      <c r="G1084" s="21"/>
      <c r="H1084" s="21"/>
    </row>
    <row r="1085" spans="1:8" s="6" customFormat="1" ht="78.75" x14ac:dyDescent="0.2">
      <c r="A1085" s="43">
        <f>+'Key Dates'!$B$7-32</f>
        <v>43294</v>
      </c>
      <c r="B1085" s="43">
        <f>+'Key Dates'!$B$7-32</f>
        <v>43294</v>
      </c>
      <c r="C1085" s="25" t="s">
        <v>1180</v>
      </c>
      <c r="D1085" s="23" t="s">
        <v>1142</v>
      </c>
      <c r="E1085" s="24" t="s">
        <v>138</v>
      </c>
      <c r="F1085" s="24" t="s">
        <v>49</v>
      </c>
      <c r="G1085" s="21"/>
      <c r="H1085" s="21"/>
    </row>
    <row r="1086" spans="1:8" s="6" customFormat="1" ht="78.75" x14ac:dyDescent="0.2">
      <c r="A1086" s="43">
        <f>+'Key Dates'!$B$7-32</f>
        <v>43294</v>
      </c>
      <c r="B1086" s="43">
        <f>+'Key Dates'!$B$7-32</f>
        <v>43294</v>
      </c>
      <c r="C1086" s="25" t="s">
        <v>1181</v>
      </c>
      <c r="D1086" s="23" t="s">
        <v>1142</v>
      </c>
      <c r="E1086" s="24" t="s">
        <v>158</v>
      </c>
      <c r="F1086" s="24" t="s">
        <v>49</v>
      </c>
      <c r="G1086" s="21"/>
      <c r="H1086" s="21"/>
    </row>
    <row r="1087" spans="1:8" s="6" customFormat="1" ht="94.5" x14ac:dyDescent="0.2">
      <c r="A1087" s="43">
        <f>+'Key Dates'!$B$7-32</f>
        <v>43294</v>
      </c>
      <c r="B1087" s="43">
        <f>+'Key Dates'!$B$7-32</f>
        <v>43294</v>
      </c>
      <c r="C1087" s="25" t="s">
        <v>1182</v>
      </c>
      <c r="D1087" s="23" t="s">
        <v>1142</v>
      </c>
      <c r="E1087" s="24" t="s">
        <v>144</v>
      </c>
      <c r="F1087" s="24" t="s">
        <v>49</v>
      </c>
      <c r="G1087" s="21"/>
      <c r="H1087" s="21"/>
    </row>
    <row r="1088" spans="1:8" s="6" customFormat="1" ht="94.5" x14ac:dyDescent="0.2">
      <c r="A1088" s="43">
        <f>+'Key Dates'!$B$7-32</f>
        <v>43294</v>
      </c>
      <c r="B1088" s="43">
        <f>+'Key Dates'!$B$7-32</f>
        <v>43294</v>
      </c>
      <c r="C1088" s="25" t="s">
        <v>1183</v>
      </c>
      <c r="D1088" s="23" t="s">
        <v>1142</v>
      </c>
      <c r="E1088" s="24" t="s">
        <v>145</v>
      </c>
      <c r="F1088" s="24" t="s">
        <v>49</v>
      </c>
      <c r="G1088" s="21"/>
      <c r="H1088" s="21"/>
    </row>
    <row r="1089" spans="1:8" s="6" customFormat="1" ht="94.5" x14ac:dyDescent="0.2">
      <c r="A1089" s="43">
        <f>+'Key Dates'!$B$7-32</f>
        <v>43294</v>
      </c>
      <c r="B1089" s="43">
        <f>+'Key Dates'!$B$7-32</f>
        <v>43294</v>
      </c>
      <c r="C1089" s="25" t="s">
        <v>1184</v>
      </c>
      <c r="D1089" s="23" t="s">
        <v>1142</v>
      </c>
      <c r="E1089" s="24" t="s">
        <v>156</v>
      </c>
      <c r="F1089" s="24" t="s">
        <v>49</v>
      </c>
      <c r="G1089" s="21"/>
      <c r="H1089" s="21"/>
    </row>
    <row r="1090" spans="1:8" s="6" customFormat="1" ht="94.5" x14ac:dyDescent="0.2">
      <c r="A1090" s="43">
        <f>+'Key Dates'!$B$7-32</f>
        <v>43294</v>
      </c>
      <c r="B1090" s="43">
        <f>+'Key Dates'!$B$7-32</f>
        <v>43294</v>
      </c>
      <c r="C1090" s="25" t="s">
        <v>1185</v>
      </c>
      <c r="D1090" s="23" t="s">
        <v>1142</v>
      </c>
      <c r="E1090" s="24" t="s">
        <v>157</v>
      </c>
      <c r="F1090" s="24" t="s">
        <v>49</v>
      </c>
      <c r="G1090" s="21"/>
      <c r="H1090" s="21"/>
    </row>
    <row r="1091" spans="1:8" s="6" customFormat="1" ht="110.25" x14ac:dyDescent="0.2">
      <c r="A1091" s="43">
        <f>+'Key Dates'!$B$7-32</f>
        <v>43294</v>
      </c>
      <c r="B1091" s="43">
        <f>+'Key Dates'!$B$7-32</f>
        <v>43294</v>
      </c>
      <c r="C1091" s="25" t="s">
        <v>1608</v>
      </c>
      <c r="D1091" s="23" t="s">
        <v>1607</v>
      </c>
      <c r="E1091" s="24" t="s">
        <v>138</v>
      </c>
      <c r="F1091" s="24" t="s">
        <v>13</v>
      </c>
      <c r="G1091" s="21"/>
      <c r="H1091" s="21"/>
    </row>
    <row r="1092" spans="1:8" s="6" customFormat="1" ht="110.25" x14ac:dyDescent="0.2">
      <c r="A1092" s="43">
        <f>+'Key Dates'!$B$7-32</f>
        <v>43294</v>
      </c>
      <c r="B1092" s="43">
        <f>+'Key Dates'!$B$7-32</f>
        <v>43294</v>
      </c>
      <c r="C1092" s="25" t="s">
        <v>1609</v>
      </c>
      <c r="D1092" s="23" t="s">
        <v>1607</v>
      </c>
      <c r="E1092" s="24" t="s">
        <v>142</v>
      </c>
      <c r="F1092" s="24" t="s">
        <v>13</v>
      </c>
      <c r="G1092" s="21"/>
      <c r="H1092" s="21"/>
    </row>
    <row r="1093" spans="1:8" s="6" customFormat="1" ht="110.25" x14ac:dyDescent="0.2">
      <c r="A1093" s="43">
        <f>+'Key Dates'!$B$7-32</f>
        <v>43294</v>
      </c>
      <c r="B1093" s="43">
        <f>+'Key Dates'!$B$7-32</f>
        <v>43294</v>
      </c>
      <c r="C1093" s="25" t="s">
        <v>1610</v>
      </c>
      <c r="D1093" s="23" t="s">
        <v>1607</v>
      </c>
      <c r="E1093" s="24" t="s">
        <v>158</v>
      </c>
      <c r="F1093" s="24" t="s">
        <v>13</v>
      </c>
      <c r="G1093" s="21"/>
      <c r="H1093" s="21"/>
    </row>
    <row r="1094" spans="1:8" s="6" customFormat="1" ht="110.25" x14ac:dyDescent="0.2">
      <c r="A1094" s="43">
        <f>+'Key Dates'!$B$7-32</f>
        <v>43294</v>
      </c>
      <c r="B1094" s="43">
        <f>+'Key Dates'!$B$7-32</f>
        <v>43294</v>
      </c>
      <c r="C1094" s="25" t="s">
        <v>1611</v>
      </c>
      <c r="D1094" s="23" t="s">
        <v>1607</v>
      </c>
      <c r="E1094" s="24" t="s">
        <v>156</v>
      </c>
      <c r="F1094" s="24" t="s">
        <v>13</v>
      </c>
      <c r="G1094" s="21"/>
      <c r="H1094" s="21"/>
    </row>
    <row r="1095" spans="1:8" s="6" customFormat="1" ht="110.25" x14ac:dyDescent="0.2">
      <c r="A1095" s="43">
        <f>+'Key Dates'!$B$7-32</f>
        <v>43294</v>
      </c>
      <c r="B1095" s="43">
        <f>+'Key Dates'!$B$7-32</f>
        <v>43294</v>
      </c>
      <c r="C1095" s="25" t="s">
        <v>1612</v>
      </c>
      <c r="D1095" s="23" t="s">
        <v>1607</v>
      </c>
      <c r="E1095" s="24" t="s">
        <v>157</v>
      </c>
      <c r="F1095" s="24" t="s">
        <v>13</v>
      </c>
      <c r="G1095" s="21"/>
      <c r="H1095" s="21"/>
    </row>
    <row r="1096" spans="1:8" s="6" customFormat="1" ht="110.25" x14ac:dyDescent="0.2">
      <c r="A1096" s="43">
        <f>+'Key Dates'!$B$7-30</f>
        <v>43296</v>
      </c>
      <c r="B1096" s="43">
        <f>+'Key Dates'!$B$7-15</f>
        <v>43311</v>
      </c>
      <c r="C1096" s="25" t="s">
        <v>1677</v>
      </c>
      <c r="D1096" s="23" t="s">
        <v>1673</v>
      </c>
      <c r="E1096" s="24" t="s">
        <v>138</v>
      </c>
      <c r="F1096" s="24" t="s">
        <v>10</v>
      </c>
      <c r="G1096" s="21"/>
      <c r="H1096" s="21"/>
    </row>
    <row r="1097" spans="1:8" s="6" customFormat="1" ht="110.25" x14ac:dyDescent="0.2">
      <c r="A1097" s="43">
        <f>+'Key Dates'!$B$7-30</f>
        <v>43296</v>
      </c>
      <c r="B1097" s="43">
        <f>+'Key Dates'!$B$7-15</f>
        <v>43311</v>
      </c>
      <c r="C1097" s="25" t="s">
        <v>1678</v>
      </c>
      <c r="D1097" s="23" t="s">
        <v>1673</v>
      </c>
      <c r="E1097" s="24" t="s">
        <v>158</v>
      </c>
      <c r="F1097" s="24" t="s">
        <v>10</v>
      </c>
      <c r="G1097" s="21"/>
      <c r="H1097" s="21"/>
    </row>
    <row r="1098" spans="1:8" s="6" customFormat="1" ht="126" x14ac:dyDescent="0.2">
      <c r="A1098" s="43">
        <f>+'Key Dates'!$B$7-30</f>
        <v>43296</v>
      </c>
      <c r="B1098" s="43">
        <f>+'Key Dates'!$B$7-15</f>
        <v>43311</v>
      </c>
      <c r="C1098" s="25" t="s">
        <v>1679</v>
      </c>
      <c r="D1098" s="23" t="s">
        <v>1673</v>
      </c>
      <c r="E1098" s="24" t="s">
        <v>146</v>
      </c>
      <c r="F1098" s="24" t="s">
        <v>10</v>
      </c>
      <c r="G1098" s="21"/>
      <c r="H1098" s="21"/>
    </row>
    <row r="1099" spans="1:8" s="6" customFormat="1" ht="126" x14ac:dyDescent="0.2">
      <c r="A1099" s="43">
        <f>+'Key Dates'!$B$7-30</f>
        <v>43296</v>
      </c>
      <c r="B1099" s="43">
        <f>+'Key Dates'!$B$7-15</f>
        <v>43311</v>
      </c>
      <c r="C1099" s="25" t="s">
        <v>1680</v>
      </c>
      <c r="D1099" s="23" t="s">
        <v>1673</v>
      </c>
      <c r="E1099" s="24" t="s">
        <v>147</v>
      </c>
      <c r="F1099" s="24" t="s">
        <v>10</v>
      </c>
      <c r="G1099" s="21"/>
      <c r="H1099" s="21"/>
    </row>
    <row r="1100" spans="1:8" s="6" customFormat="1" ht="204.75" x14ac:dyDescent="0.2">
      <c r="A1100" s="43">
        <f>+'Key Dates'!$B$43-14</f>
        <v>43298</v>
      </c>
      <c r="B1100" s="43">
        <f>+'Key Dates'!$B$43-14</f>
        <v>43298</v>
      </c>
      <c r="C1100" s="25" t="s">
        <v>1900</v>
      </c>
      <c r="D1100" s="23" t="s">
        <v>1290</v>
      </c>
      <c r="E1100" s="24" t="s">
        <v>138</v>
      </c>
      <c r="F1100" s="24" t="s">
        <v>46</v>
      </c>
      <c r="G1100" s="21"/>
      <c r="H1100" s="21"/>
    </row>
    <row r="1101" spans="1:8" s="6" customFormat="1" ht="204.75" x14ac:dyDescent="0.2">
      <c r="A1101" s="43">
        <f>+'Key Dates'!$B$43-14</f>
        <v>43298</v>
      </c>
      <c r="B1101" s="43">
        <f>+'Key Dates'!$B$43-14</f>
        <v>43298</v>
      </c>
      <c r="C1101" s="25" t="s">
        <v>1901</v>
      </c>
      <c r="D1101" s="23" t="s">
        <v>1290</v>
      </c>
      <c r="E1101" s="24" t="s">
        <v>141</v>
      </c>
      <c r="F1101" s="24" t="s">
        <v>46</v>
      </c>
      <c r="G1101" s="21"/>
      <c r="H1101" s="21"/>
    </row>
    <row r="1102" spans="1:8" s="6" customFormat="1" ht="204.75" x14ac:dyDescent="0.2">
      <c r="A1102" s="43">
        <f>+'Key Dates'!$B$43-14</f>
        <v>43298</v>
      </c>
      <c r="B1102" s="43">
        <f>+'Key Dates'!$B$43-14</f>
        <v>43298</v>
      </c>
      <c r="C1102" s="25" t="s">
        <v>1902</v>
      </c>
      <c r="D1102" s="23" t="s">
        <v>1290</v>
      </c>
      <c r="E1102" s="24" t="s">
        <v>142</v>
      </c>
      <c r="F1102" s="24" t="s">
        <v>46</v>
      </c>
      <c r="G1102" s="21"/>
      <c r="H1102" s="21"/>
    </row>
    <row r="1103" spans="1:8" s="6" customFormat="1" ht="204.75" x14ac:dyDescent="0.2">
      <c r="A1103" s="43">
        <f>+'Key Dates'!$B$43-14</f>
        <v>43298</v>
      </c>
      <c r="B1103" s="43">
        <f>+'Key Dates'!$B$43-14</f>
        <v>43298</v>
      </c>
      <c r="C1103" s="25" t="s">
        <v>1903</v>
      </c>
      <c r="D1103" s="23" t="s">
        <v>1290</v>
      </c>
      <c r="E1103" s="24" t="s">
        <v>158</v>
      </c>
      <c r="F1103" s="24" t="s">
        <v>46</v>
      </c>
      <c r="G1103" s="21"/>
      <c r="H1103" s="21"/>
    </row>
    <row r="1104" spans="1:8" s="6" customFormat="1" ht="204.75" x14ac:dyDescent="0.2">
      <c r="A1104" s="43">
        <f>+'Key Dates'!$B$43-14</f>
        <v>43298</v>
      </c>
      <c r="B1104" s="43">
        <f>+'Key Dates'!$B$43-14</f>
        <v>43298</v>
      </c>
      <c r="C1104" s="25" t="s">
        <v>1904</v>
      </c>
      <c r="D1104" s="23" t="s">
        <v>1290</v>
      </c>
      <c r="E1104" s="24" t="s">
        <v>144</v>
      </c>
      <c r="F1104" s="24" t="s">
        <v>46</v>
      </c>
      <c r="G1104" s="21"/>
      <c r="H1104" s="21"/>
    </row>
    <row r="1105" spans="1:8" s="6" customFormat="1" ht="204.75" x14ac:dyDescent="0.2">
      <c r="A1105" s="43">
        <f>+'Key Dates'!$B$43-14</f>
        <v>43298</v>
      </c>
      <c r="B1105" s="43">
        <f>+'Key Dates'!$B$43-14</f>
        <v>43298</v>
      </c>
      <c r="C1105" s="25" t="s">
        <v>1905</v>
      </c>
      <c r="D1105" s="23" t="s">
        <v>1290</v>
      </c>
      <c r="E1105" s="24" t="s">
        <v>145</v>
      </c>
      <c r="F1105" s="24" t="s">
        <v>46</v>
      </c>
      <c r="G1105" s="21"/>
      <c r="H1105" s="21"/>
    </row>
    <row r="1106" spans="1:8" s="6" customFormat="1" ht="204.75" x14ac:dyDescent="0.2">
      <c r="A1106" s="43">
        <f>+'Key Dates'!$B$43-14</f>
        <v>43298</v>
      </c>
      <c r="B1106" s="43">
        <f>+'Key Dates'!$B$43-14</f>
        <v>43298</v>
      </c>
      <c r="C1106" s="25" t="s">
        <v>1906</v>
      </c>
      <c r="D1106" s="23" t="s">
        <v>1290</v>
      </c>
      <c r="E1106" s="24" t="s">
        <v>156</v>
      </c>
      <c r="F1106" s="24" t="s">
        <v>46</v>
      </c>
      <c r="G1106" s="21"/>
      <c r="H1106" s="21"/>
    </row>
    <row r="1107" spans="1:8" s="6" customFormat="1" ht="204.75" x14ac:dyDescent="0.2">
      <c r="A1107" s="43">
        <f>+'Key Dates'!$B$43-14</f>
        <v>43298</v>
      </c>
      <c r="B1107" s="43">
        <f>+'Key Dates'!$B$43-14</f>
        <v>43298</v>
      </c>
      <c r="C1107" s="25" t="s">
        <v>1907</v>
      </c>
      <c r="D1107" s="23" t="s">
        <v>1290</v>
      </c>
      <c r="E1107" s="24" t="s">
        <v>157</v>
      </c>
      <c r="F1107" s="24" t="s">
        <v>46</v>
      </c>
      <c r="G1107" s="21"/>
      <c r="H1107" s="21"/>
    </row>
    <row r="1108" spans="1:8" s="6" customFormat="1" ht="204.75" x14ac:dyDescent="0.2">
      <c r="A1108" s="43">
        <f>+'Key Dates'!$B$43-14</f>
        <v>43298</v>
      </c>
      <c r="B1108" s="43">
        <f>+'Key Dates'!$B$43-14</f>
        <v>43298</v>
      </c>
      <c r="C1108" s="25" t="s">
        <v>1908</v>
      </c>
      <c r="D1108" s="23" t="s">
        <v>1290</v>
      </c>
      <c r="E1108" s="24" t="s">
        <v>135</v>
      </c>
      <c r="F1108" s="24" t="s">
        <v>46</v>
      </c>
      <c r="G1108" s="21"/>
      <c r="H1108" s="21"/>
    </row>
    <row r="1109" spans="1:8" s="6" customFormat="1" ht="204.75" x14ac:dyDescent="0.2">
      <c r="A1109" s="43">
        <f>+'Key Dates'!$B$43-14</f>
        <v>43298</v>
      </c>
      <c r="B1109" s="43">
        <f>+'Key Dates'!$B$43-14</f>
        <v>43298</v>
      </c>
      <c r="C1109" s="25" t="s">
        <v>1909</v>
      </c>
      <c r="D1109" s="23" t="s">
        <v>1290</v>
      </c>
      <c r="E1109" s="24" t="s">
        <v>147</v>
      </c>
      <c r="F1109" s="24" t="s">
        <v>46</v>
      </c>
      <c r="G1109" s="21"/>
      <c r="H1109" s="21"/>
    </row>
    <row r="1110" spans="1:8" s="6" customFormat="1" ht="204.75" x14ac:dyDescent="0.2">
      <c r="A1110" s="43">
        <f>+'Key Dates'!$B$43-11</f>
        <v>43301</v>
      </c>
      <c r="B1110" s="43">
        <f>+'Key Dates'!$B$43-11</f>
        <v>43301</v>
      </c>
      <c r="C1110" s="25" t="s">
        <v>1910</v>
      </c>
      <c r="D1110" s="23" t="s">
        <v>1290</v>
      </c>
      <c r="E1110" s="24" t="s">
        <v>138</v>
      </c>
      <c r="F1110" s="24" t="s">
        <v>46</v>
      </c>
      <c r="G1110" s="21"/>
      <c r="H1110" s="21"/>
    </row>
    <row r="1111" spans="1:8" s="6" customFormat="1" ht="204.75" x14ac:dyDescent="0.2">
      <c r="A1111" s="43">
        <f>+'Key Dates'!$B$43-11</f>
        <v>43301</v>
      </c>
      <c r="B1111" s="43">
        <f>+'Key Dates'!$B$43-11</f>
        <v>43301</v>
      </c>
      <c r="C1111" s="25" t="s">
        <v>1911</v>
      </c>
      <c r="D1111" s="23" t="s">
        <v>1290</v>
      </c>
      <c r="E1111" s="24" t="s">
        <v>141</v>
      </c>
      <c r="F1111" s="24" t="s">
        <v>46</v>
      </c>
      <c r="G1111" s="21"/>
      <c r="H1111" s="21"/>
    </row>
    <row r="1112" spans="1:8" s="6" customFormat="1" ht="204.75" x14ac:dyDescent="0.2">
      <c r="A1112" s="43">
        <f>+'Key Dates'!$B$43-11</f>
        <v>43301</v>
      </c>
      <c r="B1112" s="43">
        <f>+'Key Dates'!$B$43-11</f>
        <v>43301</v>
      </c>
      <c r="C1112" s="25" t="s">
        <v>1910</v>
      </c>
      <c r="D1112" s="23" t="s">
        <v>1290</v>
      </c>
      <c r="E1112" s="24" t="s">
        <v>142</v>
      </c>
      <c r="F1112" s="24" t="s">
        <v>46</v>
      </c>
      <c r="G1112" s="21"/>
      <c r="H1112" s="21"/>
    </row>
    <row r="1113" spans="1:8" s="6" customFormat="1" ht="204.75" x14ac:dyDescent="0.2">
      <c r="A1113" s="43">
        <f>+'Key Dates'!$B$43-11</f>
        <v>43301</v>
      </c>
      <c r="B1113" s="43">
        <f>+'Key Dates'!$B$43-11</f>
        <v>43301</v>
      </c>
      <c r="C1113" s="25" t="s">
        <v>1912</v>
      </c>
      <c r="D1113" s="23" t="s">
        <v>1290</v>
      </c>
      <c r="E1113" s="24" t="s">
        <v>158</v>
      </c>
      <c r="F1113" s="24" t="s">
        <v>46</v>
      </c>
      <c r="G1113" s="21"/>
      <c r="H1113" s="21"/>
    </row>
    <row r="1114" spans="1:8" s="6" customFormat="1" ht="204.75" x14ac:dyDescent="0.2">
      <c r="A1114" s="43">
        <f>+'Key Dates'!$B$43-11</f>
        <v>43301</v>
      </c>
      <c r="B1114" s="43">
        <f>+'Key Dates'!$B$43-11</f>
        <v>43301</v>
      </c>
      <c r="C1114" s="25" t="s">
        <v>1913</v>
      </c>
      <c r="D1114" s="23" t="s">
        <v>1290</v>
      </c>
      <c r="E1114" s="24" t="s">
        <v>144</v>
      </c>
      <c r="F1114" s="24" t="s">
        <v>46</v>
      </c>
      <c r="G1114" s="21"/>
      <c r="H1114" s="21"/>
    </row>
    <row r="1115" spans="1:8" s="6" customFormat="1" ht="204.75" x14ac:dyDescent="0.2">
      <c r="A1115" s="43">
        <f>+'Key Dates'!$B$43-11</f>
        <v>43301</v>
      </c>
      <c r="B1115" s="43">
        <f>+'Key Dates'!$B$43-11</f>
        <v>43301</v>
      </c>
      <c r="C1115" s="25" t="s">
        <v>1914</v>
      </c>
      <c r="D1115" s="23" t="s">
        <v>1290</v>
      </c>
      <c r="E1115" s="24" t="s">
        <v>145</v>
      </c>
      <c r="F1115" s="24" t="s">
        <v>46</v>
      </c>
      <c r="G1115" s="21"/>
      <c r="H1115" s="21"/>
    </row>
    <row r="1116" spans="1:8" s="6" customFormat="1" ht="204.75" x14ac:dyDescent="0.2">
      <c r="A1116" s="43">
        <f>+'Key Dates'!$B$43-11</f>
        <v>43301</v>
      </c>
      <c r="B1116" s="43">
        <f>+'Key Dates'!$B$43-11</f>
        <v>43301</v>
      </c>
      <c r="C1116" s="25" t="s">
        <v>1915</v>
      </c>
      <c r="D1116" s="23" t="s">
        <v>1290</v>
      </c>
      <c r="E1116" s="24" t="s">
        <v>156</v>
      </c>
      <c r="F1116" s="24" t="s">
        <v>46</v>
      </c>
      <c r="G1116" s="21"/>
      <c r="H1116" s="21"/>
    </row>
    <row r="1117" spans="1:8" s="6" customFormat="1" ht="204.75" x14ac:dyDescent="0.2">
      <c r="A1117" s="43">
        <f>+'Key Dates'!$B$43-11</f>
        <v>43301</v>
      </c>
      <c r="B1117" s="43">
        <f>+'Key Dates'!$B$43-11</f>
        <v>43301</v>
      </c>
      <c r="C1117" s="25" t="s">
        <v>1916</v>
      </c>
      <c r="D1117" s="23" t="s">
        <v>1290</v>
      </c>
      <c r="E1117" s="24" t="s">
        <v>157</v>
      </c>
      <c r="F1117" s="24" t="s">
        <v>46</v>
      </c>
      <c r="G1117" s="21"/>
      <c r="H1117" s="21"/>
    </row>
    <row r="1118" spans="1:8" s="6" customFormat="1" ht="204.75" x14ac:dyDescent="0.2">
      <c r="A1118" s="43">
        <f>+'Key Dates'!$B$43-11</f>
        <v>43301</v>
      </c>
      <c r="B1118" s="43">
        <f>+'Key Dates'!$B$43-11</f>
        <v>43301</v>
      </c>
      <c r="C1118" s="25" t="s">
        <v>1917</v>
      </c>
      <c r="D1118" s="23" t="s">
        <v>1290</v>
      </c>
      <c r="E1118" s="24" t="s">
        <v>135</v>
      </c>
      <c r="F1118" s="24" t="s">
        <v>46</v>
      </c>
      <c r="G1118" s="21"/>
      <c r="H1118" s="21"/>
    </row>
    <row r="1119" spans="1:8" s="6" customFormat="1" ht="204.75" x14ac:dyDescent="0.2">
      <c r="A1119" s="43">
        <f>+'Key Dates'!$B$43-11</f>
        <v>43301</v>
      </c>
      <c r="B1119" s="43">
        <f>+'Key Dates'!$B$43-11</f>
        <v>43301</v>
      </c>
      <c r="C1119" s="25" t="s">
        <v>1918</v>
      </c>
      <c r="D1119" s="23" t="s">
        <v>1290</v>
      </c>
      <c r="E1119" s="24" t="s">
        <v>147</v>
      </c>
      <c r="F1119" s="24" t="s">
        <v>46</v>
      </c>
      <c r="G1119" s="21"/>
      <c r="H1119" s="21"/>
    </row>
    <row r="1120" spans="1:8" s="6" customFormat="1" ht="47.25" x14ac:dyDescent="0.2">
      <c r="A1120" s="43">
        <f>+'Key Dates'!$B$7-25</f>
        <v>43301</v>
      </c>
      <c r="B1120" s="43">
        <f>+'Key Dates'!$B$7-25</f>
        <v>43301</v>
      </c>
      <c r="C1120" s="25" t="s">
        <v>1626</v>
      </c>
      <c r="D1120" s="23" t="s">
        <v>51</v>
      </c>
      <c r="E1120" s="24" t="s">
        <v>138</v>
      </c>
      <c r="F1120" s="24" t="s">
        <v>52</v>
      </c>
      <c r="G1120" s="21"/>
      <c r="H1120" s="21"/>
    </row>
    <row r="1121" spans="1:8" s="6" customFormat="1" ht="47.25" x14ac:dyDescent="0.2">
      <c r="A1121" s="43">
        <f>+'Key Dates'!$B$7-25</f>
        <v>43301</v>
      </c>
      <c r="B1121" s="43">
        <f>+'Key Dates'!$B$7-25</f>
        <v>43301</v>
      </c>
      <c r="C1121" s="25" t="s">
        <v>1625</v>
      </c>
      <c r="D1121" s="23" t="s">
        <v>51</v>
      </c>
      <c r="E1121" s="24" t="s">
        <v>142</v>
      </c>
      <c r="F1121" s="24" t="s">
        <v>52</v>
      </c>
      <c r="G1121" s="21"/>
      <c r="H1121" s="21"/>
    </row>
    <row r="1122" spans="1:8" s="6" customFormat="1" ht="47.25" x14ac:dyDescent="0.2">
      <c r="A1122" s="43">
        <f>+'Key Dates'!$B$7-25</f>
        <v>43301</v>
      </c>
      <c r="B1122" s="43">
        <f>+'Key Dates'!$B$7-25</f>
        <v>43301</v>
      </c>
      <c r="C1122" s="25" t="s">
        <v>1624</v>
      </c>
      <c r="D1122" s="23" t="s">
        <v>51</v>
      </c>
      <c r="E1122" s="24" t="s">
        <v>158</v>
      </c>
      <c r="F1122" s="24" t="s">
        <v>52</v>
      </c>
      <c r="G1122" s="21"/>
      <c r="H1122" s="21"/>
    </row>
    <row r="1123" spans="1:8" s="6" customFormat="1" ht="47.25" x14ac:dyDescent="0.2">
      <c r="A1123" s="43">
        <f>+'Key Dates'!$B$7-25</f>
        <v>43301</v>
      </c>
      <c r="B1123" s="43">
        <f>+'Key Dates'!$B$7-25</f>
        <v>43301</v>
      </c>
      <c r="C1123" s="25" t="s">
        <v>1623</v>
      </c>
      <c r="D1123" s="23" t="s">
        <v>51</v>
      </c>
      <c r="E1123" s="24" t="s">
        <v>144</v>
      </c>
      <c r="F1123" s="24" t="s">
        <v>52</v>
      </c>
      <c r="G1123" s="21"/>
      <c r="H1123" s="21"/>
    </row>
    <row r="1124" spans="1:8" s="6" customFormat="1" ht="47.25" x14ac:dyDescent="0.2">
      <c r="A1124" s="43">
        <f>+'Key Dates'!$B$7-25</f>
        <v>43301</v>
      </c>
      <c r="B1124" s="43">
        <f>+'Key Dates'!$B$7-25</f>
        <v>43301</v>
      </c>
      <c r="C1124" s="25" t="s">
        <v>1622</v>
      </c>
      <c r="D1124" s="23" t="s">
        <v>51</v>
      </c>
      <c r="E1124" s="24" t="s">
        <v>145</v>
      </c>
      <c r="F1124" s="24" t="s">
        <v>52</v>
      </c>
      <c r="G1124" s="21"/>
      <c r="H1124" s="21"/>
    </row>
    <row r="1125" spans="1:8" s="6" customFormat="1" ht="47.25" x14ac:dyDescent="0.2">
      <c r="A1125" s="43">
        <f>+'Key Dates'!$B$7-25</f>
        <v>43301</v>
      </c>
      <c r="B1125" s="43">
        <f>+'Key Dates'!$B$7-25</f>
        <v>43301</v>
      </c>
      <c r="C1125" s="25" t="s">
        <v>1621</v>
      </c>
      <c r="D1125" s="23" t="s">
        <v>51</v>
      </c>
      <c r="E1125" s="24" t="s">
        <v>156</v>
      </c>
      <c r="F1125" s="24" t="s">
        <v>52</v>
      </c>
      <c r="G1125" s="21"/>
      <c r="H1125" s="21"/>
    </row>
    <row r="1126" spans="1:8" s="6" customFormat="1" ht="63" x14ac:dyDescent="0.2">
      <c r="A1126" s="43">
        <f>+'Key Dates'!$B$7-25</f>
        <v>43301</v>
      </c>
      <c r="B1126" s="43">
        <f>+'Key Dates'!$B$7-25</f>
        <v>43301</v>
      </c>
      <c r="C1126" s="25" t="s">
        <v>1620</v>
      </c>
      <c r="D1126" s="23" t="s">
        <v>51</v>
      </c>
      <c r="E1126" s="24" t="s">
        <v>157</v>
      </c>
      <c r="F1126" s="24" t="s">
        <v>52</v>
      </c>
      <c r="G1126" s="21"/>
      <c r="H1126" s="21"/>
    </row>
    <row r="1127" spans="1:8" s="6" customFormat="1" ht="47.25" x14ac:dyDescent="0.2">
      <c r="A1127" s="43">
        <f>+'Key Dates'!$B$7-25</f>
        <v>43301</v>
      </c>
      <c r="B1127" s="43">
        <f>+'Key Dates'!$B$7-25</f>
        <v>43301</v>
      </c>
      <c r="C1127" s="25" t="s">
        <v>1634</v>
      </c>
      <c r="D1127" s="23" t="s">
        <v>8</v>
      </c>
      <c r="E1127" s="24" t="s">
        <v>138</v>
      </c>
      <c r="F1127" s="24" t="s">
        <v>57</v>
      </c>
      <c r="G1127" s="21"/>
      <c r="H1127" s="21"/>
    </row>
    <row r="1128" spans="1:8" s="6" customFormat="1" ht="63" x14ac:dyDescent="0.2">
      <c r="A1128" s="43">
        <f>+'Key Dates'!$B$7-25</f>
        <v>43301</v>
      </c>
      <c r="B1128" s="43">
        <f>+'Key Dates'!$B$7-25</f>
        <v>43301</v>
      </c>
      <c r="C1128" s="25" t="s">
        <v>1635</v>
      </c>
      <c r="D1128" s="23" t="s">
        <v>8</v>
      </c>
      <c r="E1128" s="24" t="s">
        <v>142</v>
      </c>
      <c r="F1128" s="24" t="s">
        <v>57</v>
      </c>
      <c r="G1128" s="21"/>
      <c r="H1128" s="21"/>
    </row>
    <row r="1129" spans="1:8" s="6" customFormat="1" ht="63" x14ac:dyDescent="0.2">
      <c r="A1129" s="43">
        <f>+'Key Dates'!$B$7-25</f>
        <v>43301</v>
      </c>
      <c r="B1129" s="43">
        <f>+'Key Dates'!$B$7-25</f>
        <v>43301</v>
      </c>
      <c r="C1129" s="25" t="s">
        <v>1636</v>
      </c>
      <c r="D1129" s="23" t="s">
        <v>8</v>
      </c>
      <c r="E1129" s="24" t="s">
        <v>158</v>
      </c>
      <c r="F1129" s="24" t="s">
        <v>57</v>
      </c>
      <c r="G1129" s="21"/>
      <c r="H1129" s="21"/>
    </row>
    <row r="1130" spans="1:8" s="6" customFormat="1" ht="63" x14ac:dyDescent="0.2">
      <c r="A1130" s="43">
        <f>+'Key Dates'!$B$7-25</f>
        <v>43301</v>
      </c>
      <c r="B1130" s="43">
        <f>+'Key Dates'!$B$7-25</f>
        <v>43301</v>
      </c>
      <c r="C1130" s="25" t="s">
        <v>1637</v>
      </c>
      <c r="D1130" s="23" t="s">
        <v>8</v>
      </c>
      <c r="E1130" s="24" t="s">
        <v>144</v>
      </c>
      <c r="F1130" s="24" t="s">
        <v>57</v>
      </c>
      <c r="G1130" s="21"/>
      <c r="H1130" s="21"/>
    </row>
    <row r="1131" spans="1:8" s="6" customFormat="1" ht="63" x14ac:dyDescent="0.2">
      <c r="A1131" s="43">
        <f>+'Key Dates'!$B$7-25</f>
        <v>43301</v>
      </c>
      <c r="B1131" s="43">
        <f>+'Key Dates'!$B$7-25</f>
        <v>43301</v>
      </c>
      <c r="C1131" s="25" t="s">
        <v>1638</v>
      </c>
      <c r="D1131" s="23" t="s">
        <v>8</v>
      </c>
      <c r="E1131" s="24" t="s">
        <v>145</v>
      </c>
      <c r="F1131" s="24" t="s">
        <v>57</v>
      </c>
      <c r="G1131" s="21"/>
      <c r="H1131" s="21"/>
    </row>
    <row r="1132" spans="1:8" s="6" customFormat="1" ht="63" x14ac:dyDescent="0.2">
      <c r="A1132" s="43">
        <f>+'Key Dates'!$B$7-25</f>
        <v>43301</v>
      </c>
      <c r="B1132" s="43">
        <f>+'Key Dates'!$B$7-25</f>
        <v>43301</v>
      </c>
      <c r="C1132" s="25" t="s">
        <v>1639</v>
      </c>
      <c r="D1132" s="23" t="s">
        <v>8</v>
      </c>
      <c r="E1132" s="24" t="s">
        <v>156</v>
      </c>
      <c r="F1132" s="24" t="s">
        <v>57</v>
      </c>
      <c r="G1132" s="21"/>
      <c r="H1132" s="21"/>
    </row>
    <row r="1133" spans="1:8" s="6" customFormat="1" ht="63" x14ac:dyDescent="0.2">
      <c r="A1133" s="43">
        <f>+'Key Dates'!$B$7-25</f>
        <v>43301</v>
      </c>
      <c r="B1133" s="43">
        <f>+'Key Dates'!$B$7-25</f>
        <v>43301</v>
      </c>
      <c r="C1133" s="25" t="s">
        <v>1640</v>
      </c>
      <c r="D1133" s="23" t="s">
        <v>8</v>
      </c>
      <c r="E1133" s="24" t="s">
        <v>157</v>
      </c>
      <c r="F1133" s="24" t="s">
        <v>57</v>
      </c>
      <c r="G1133" s="21"/>
      <c r="H1133" s="21"/>
    </row>
    <row r="1134" spans="1:8" s="6" customFormat="1" ht="78.75" x14ac:dyDescent="0.2">
      <c r="A1134" s="43">
        <f>+'Key Dates'!$B$7-25</f>
        <v>43301</v>
      </c>
      <c r="B1134" s="43">
        <f>+'Key Dates'!$B$7-25</f>
        <v>43301</v>
      </c>
      <c r="C1134" s="25" t="s">
        <v>1649</v>
      </c>
      <c r="D1134" s="23" t="s">
        <v>1648</v>
      </c>
      <c r="E1134" s="24" t="s">
        <v>138</v>
      </c>
      <c r="F1134" s="24" t="s">
        <v>13</v>
      </c>
      <c r="G1134" s="21"/>
      <c r="H1134" s="21"/>
    </row>
    <row r="1135" spans="1:8" s="6" customFormat="1" ht="78.75" x14ac:dyDescent="0.2">
      <c r="A1135" s="43">
        <f>+'Key Dates'!$B$7-25</f>
        <v>43301</v>
      </c>
      <c r="B1135" s="43">
        <f>+'Key Dates'!$B$7-25</f>
        <v>43301</v>
      </c>
      <c r="C1135" s="25" t="s">
        <v>1650</v>
      </c>
      <c r="D1135" s="23" t="s">
        <v>1648</v>
      </c>
      <c r="E1135" s="24" t="s">
        <v>142</v>
      </c>
      <c r="F1135" s="24" t="s">
        <v>13</v>
      </c>
      <c r="G1135" s="21"/>
      <c r="H1135" s="21"/>
    </row>
    <row r="1136" spans="1:8" s="6" customFormat="1" ht="78.75" x14ac:dyDescent="0.2">
      <c r="A1136" s="43">
        <f>+'Key Dates'!$B$7-25</f>
        <v>43301</v>
      </c>
      <c r="B1136" s="43">
        <f>+'Key Dates'!$B$7-25</f>
        <v>43301</v>
      </c>
      <c r="C1136" s="25" t="s">
        <v>1651</v>
      </c>
      <c r="D1136" s="23" t="s">
        <v>1648</v>
      </c>
      <c r="E1136" s="24" t="s">
        <v>158</v>
      </c>
      <c r="F1136" s="24" t="s">
        <v>13</v>
      </c>
      <c r="G1136" s="21"/>
      <c r="H1136" s="21"/>
    </row>
    <row r="1137" spans="1:8" s="6" customFormat="1" ht="78.75" x14ac:dyDescent="0.2">
      <c r="A1137" s="43">
        <f>+'Key Dates'!$B$7-25</f>
        <v>43301</v>
      </c>
      <c r="B1137" s="43">
        <f>+'Key Dates'!$B$7-25</f>
        <v>43301</v>
      </c>
      <c r="C1137" s="25" t="s">
        <v>1652</v>
      </c>
      <c r="D1137" s="23" t="s">
        <v>1648</v>
      </c>
      <c r="E1137" s="24" t="s">
        <v>144</v>
      </c>
      <c r="F1137" s="24" t="s">
        <v>13</v>
      </c>
      <c r="G1137" s="21"/>
      <c r="H1137" s="21"/>
    </row>
    <row r="1138" spans="1:8" s="6" customFormat="1" ht="78.75" x14ac:dyDescent="0.2">
      <c r="A1138" s="43">
        <f>+'Key Dates'!$B$7-25</f>
        <v>43301</v>
      </c>
      <c r="B1138" s="43">
        <f>+'Key Dates'!$B$7-25</f>
        <v>43301</v>
      </c>
      <c r="C1138" s="25" t="s">
        <v>1653</v>
      </c>
      <c r="D1138" s="23" t="s">
        <v>1648</v>
      </c>
      <c r="E1138" s="24" t="s">
        <v>145</v>
      </c>
      <c r="F1138" s="24" t="s">
        <v>13</v>
      </c>
      <c r="G1138" s="21"/>
      <c r="H1138" s="21"/>
    </row>
    <row r="1139" spans="1:8" s="6" customFormat="1" ht="78.75" x14ac:dyDescent="0.2">
      <c r="A1139" s="43">
        <f>+'Key Dates'!$B$7-25</f>
        <v>43301</v>
      </c>
      <c r="B1139" s="43">
        <f>+'Key Dates'!$B$7-25</f>
        <v>43301</v>
      </c>
      <c r="C1139" s="25" t="s">
        <v>1654</v>
      </c>
      <c r="D1139" s="23" t="s">
        <v>1648</v>
      </c>
      <c r="E1139" s="24" t="s">
        <v>156</v>
      </c>
      <c r="F1139" s="24" t="s">
        <v>13</v>
      </c>
      <c r="G1139" s="21"/>
      <c r="H1139" s="21"/>
    </row>
    <row r="1140" spans="1:8" s="6" customFormat="1" ht="78.75" x14ac:dyDescent="0.2">
      <c r="A1140" s="43">
        <f>+'Key Dates'!$B$7-25</f>
        <v>43301</v>
      </c>
      <c r="B1140" s="43">
        <f>+'Key Dates'!$B$7-25</f>
        <v>43301</v>
      </c>
      <c r="C1140" s="25" t="s">
        <v>1655</v>
      </c>
      <c r="D1140" s="23" t="s">
        <v>1648</v>
      </c>
      <c r="E1140" s="24" t="s">
        <v>157</v>
      </c>
      <c r="F1140" s="24" t="s">
        <v>13</v>
      </c>
      <c r="G1140" s="21"/>
      <c r="H1140" s="21"/>
    </row>
    <row r="1141" spans="1:8" s="6" customFormat="1" ht="126" x14ac:dyDescent="0.2">
      <c r="A1141" s="43">
        <f>+'Key Dates'!$B$7-22</f>
        <v>43304</v>
      </c>
      <c r="B1141" s="43">
        <f>+'Key Dates'!$B$7-22</f>
        <v>43304</v>
      </c>
      <c r="C1141" s="25" t="s">
        <v>403</v>
      </c>
      <c r="D1141" s="23" t="s">
        <v>61</v>
      </c>
      <c r="E1141" s="24" t="s">
        <v>138</v>
      </c>
      <c r="F1141" s="24" t="s">
        <v>18</v>
      </c>
      <c r="G1141" s="21"/>
      <c r="H1141" s="21"/>
    </row>
    <row r="1142" spans="1:8" s="6" customFormat="1" ht="126" x14ac:dyDescent="0.2">
      <c r="A1142" s="43">
        <f>+'Key Dates'!$B$7-22</f>
        <v>43304</v>
      </c>
      <c r="B1142" s="43">
        <f>+'Key Dates'!$B$7-22</f>
        <v>43304</v>
      </c>
      <c r="C1142" s="25" t="s">
        <v>404</v>
      </c>
      <c r="D1142" s="23" t="s">
        <v>61</v>
      </c>
      <c r="E1142" s="24" t="s">
        <v>142</v>
      </c>
      <c r="F1142" s="24" t="s">
        <v>18</v>
      </c>
      <c r="G1142" s="21"/>
      <c r="H1142" s="21"/>
    </row>
    <row r="1143" spans="1:8" s="6" customFormat="1" ht="126" x14ac:dyDescent="0.2">
      <c r="A1143" s="43">
        <f>+'Key Dates'!$B$7-22</f>
        <v>43304</v>
      </c>
      <c r="B1143" s="43">
        <f>+'Key Dates'!$B$7-22</f>
        <v>43304</v>
      </c>
      <c r="C1143" s="25" t="s">
        <v>405</v>
      </c>
      <c r="D1143" s="23" t="s">
        <v>61</v>
      </c>
      <c r="E1143" s="24" t="s">
        <v>158</v>
      </c>
      <c r="F1143" s="24" t="s">
        <v>18</v>
      </c>
      <c r="G1143" s="21"/>
      <c r="H1143" s="21"/>
    </row>
    <row r="1144" spans="1:8" s="6" customFormat="1" ht="126" x14ac:dyDescent="0.2">
      <c r="A1144" s="43">
        <f>+'Key Dates'!$B$7-22</f>
        <v>43304</v>
      </c>
      <c r="B1144" s="43">
        <f>+'Key Dates'!$B$7-22</f>
        <v>43304</v>
      </c>
      <c r="C1144" s="25" t="s">
        <v>406</v>
      </c>
      <c r="D1144" s="23" t="s">
        <v>61</v>
      </c>
      <c r="E1144" s="24" t="s">
        <v>143</v>
      </c>
      <c r="F1144" s="24" t="s">
        <v>18</v>
      </c>
      <c r="G1144" s="21"/>
      <c r="H1144" s="21"/>
    </row>
    <row r="1145" spans="1:8" s="6" customFormat="1" ht="126" x14ac:dyDescent="0.2">
      <c r="A1145" s="43">
        <f>+'Key Dates'!$B$7-22</f>
        <v>43304</v>
      </c>
      <c r="B1145" s="43">
        <f>+'Key Dates'!$B$7-22</f>
        <v>43304</v>
      </c>
      <c r="C1145" s="25" t="s">
        <v>407</v>
      </c>
      <c r="D1145" s="23" t="s">
        <v>61</v>
      </c>
      <c r="E1145" s="24" t="s">
        <v>144</v>
      </c>
      <c r="F1145" s="24" t="s">
        <v>18</v>
      </c>
      <c r="G1145" s="21"/>
      <c r="H1145" s="21"/>
    </row>
    <row r="1146" spans="1:8" s="6" customFormat="1" ht="126" x14ac:dyDescent="0.2">
      <c r="A1146" s="43">
        <f>+'Key Dates'!$B$7-22</f>
        <v>43304</v>
      </c>
      <c r="B1146" s="43">
        <f>+'Key Dates'!$B$7-22</f>
        <v>43304</v>
      </c>
      <c r="C1146" s="25" t="s">
        <v>408</v>
      </c>
      <c r="D1146" s="23" t="s">
        <v>61</v>
      </c>
      <c r="E1146" s="24" t="s">
        <v>145</v>
      </c>
      <c r="F1146" s="24" t="s">
        <v>18</v>
      </c>
      <c r="G1146" s="21"/>
      <c r="H1146" s="21"/>
    </row>
    <row r="1147" spans="1:8" s="6" customFormat="1" ht="126" x14ac:dyDescent="0.2">
      <c r="A1147" s="43">
        <f>+'Key Dates'!$B$7-22</f>
        <v>43304</v>
      </c>
      <c r="B1147" s="43">
        <f>+'Key Dates'!$B$7-22</f>
        <v>43304</v>
      </c>
      <c r="C1147" s="25" t="s">
        <v>409</v>
      </c>
      <c r="D1147" s="23" t="s">
        <v>61</v>
      </c>
      <c r="E1147" s="24" t="s">
        <v>156</v>
      </c>
      <c r="F1147" s="24" t="s">
        <v>18</v>
      </c>
      <c r="G1147" s="21"/>
      <c r="H1147" s="21"/>
    </row>
    <row r="1148" spans="1:8" s="6" customFormat="1" ht="126" x14ac:dyDescent="0.2">
      <c r="A1148" s="43">
        <f>+'Key Dates'!$B$7-22</f>
        <v>43304</v>
      </c>
      <c r="B1148" s="43">
        <f>+'Key Dates'!$B$7-22</f>
        <v>43304</v>
      </c>
      <c r="C1148" s="25" t="s">
        <v>410</v>
      </c>
      <c r="D1148" s="23" t="s">
        <v>61</v>
      </c>
      <c r="E1148" s="24" t="s">
        <v>157</v>
      </c>
      <c r="F1148" s="24" t="s">
        <v>18</v>
      </c>
      <c r="G1148" s="21"/>
      <c r="H1148" s="21"/>
    </row>
    <row r="1149" spans="1:8" s="6" customFormat="1" ht="126" x14ac:dyDescent="0.2">
      <c r="A1149" s="43">
        <f>+'Key Dates'!$B$7-22</f>
        <v>43304</v>
      </c>
      <c r="B1149" s="43">
        <f>+'Key Dates'!$B$7-22</f>
        <v>43304</v>
      </c>
      <c r="C1149" s="25" t="s">
        <v>411</v>
      </c>
      <c r="D1149" s="23" t="s">
        <v>61</v>
      </c>
      <c r="E1149" s="24" t="s">
        <v>135</v>
      </c>
      <c r="F1149" s="24" t="s">
        <v>18</v>
      </c>
      <c r="G1149" s="21"/>
      <c r="H1149" s="21"/>
    </row>
    <row r="1150" spans="1:8" s="6" customFormat="1" ht="126" x14ac:dyDescent="0.2">
      <c r="A1150" s="43">
        <f>+'Key Dates'!$B$7-22</f>
        <v>43304</v>
      </c>
      <c r="B1150" s="43">
        <f>+'Key Dates'!$B$7-22</f>
        <v>43304</v>
      </c>
      <c r="C1150" s="25" t="s">
        <v>412</v>
      </c>
      <c r="D1150" s="23" t="s">
        <v>61</v>
      </c>
      <c r="E1150" s="24" t="s">
        <v>146</v>
      </c>
      <c r="F1150" s="24" t="s">
        <v>18</v>
      </c>
      <c r="G1150" s="21"/>
      <c r="H1150" s="21"/>
    </row>
    <row r="1151" spans="1:8" s="6" customFormat="1" ht="126" x14ac:dyDescent="0.2">
      <c r="A1151" s="43">
        <f>+'Key Dates'!$B$7-22</f>
        <v>43304</v>
      </c>
      <c r="B1151" s="43">
        <f>+'Key Dates'!$B$7-22</f>
        <v>43304</v>
      </c>
      <c r="C1151" s="25" t="s">
        <v>413</v>
      </c>
      <c r="D1151" s="23" t="s">
        <v>61</v>
      </c>
      <c r="E1151" s="24" t="s">
        <v>147</v>
      </c>
      <c r="F1151" s="24" t="s">
        <v>18</v>
      </c>
      <c r="G1151" s="21"/>
      <c r="H1151" s="21"/>
    </row>
    <row r="1152" spans="1:8" s="6" customFormat="1" ht="110.25" x14ac:dyDescent="0.2">
      <c r="A1152" s="43">
        <f>+'Key Dates'!$B$7-21</f>
        <v>43305</v>
      </c>
      <c r="B1152" s="43">
        <f>+'Key Dates'!$B$7-21</f>
        <v>43305</v>
      </c>
      <c r="C1152" s="25" t="s">
        <v>1871</v>
      </c>
      <c r="D1152" s="23" t="s">
        <v>53</v>
      </c>
      <c r="E1152" s="24" t="s">
        <v>138</v>
      </c>
      <c r="F1152" s="24" t="s">
        <v>216</v>
      </c>
      <c r="G1152" s="21"/>
      <c r="H1152" s="21"/>
    </row>
    <row r="1153" spans="1:8" s="6" customFormat="1" ht="110.25" x14ac:dyDescent="0.2">
      <c r="A1153" s="43">
        <f>+'Key Dates'!$B$7-21</f>
        <v>43305</v>
      </c>
      <c r="B1153" s="43">
        <f>+'Key Dates'!$B$7-21</f>
        <v>43305</v>
      </c>
      <c r="C1153" s="25" t="s">
        <v>1872</v>
      </c>
      <c r="D1153" s="23" t="s">
        <v>53</v>
      </c>
      <c r="E1153" s="24" t="s">
        <v>142</v>
      </c>
      <c r="F1153" s="24" t="s">
        <v>216</v>
      </c>
      <c r="G1153" s="21"/>
      <c r="H1153" s="21"/>
    </row>
    <row r="1154" spans="1:8" s="6" customFormat="1" ht="110.25" x14ac:dyDescent="0.2">
      <c r="A1154" s="43">
        <f>+'Key Dates'!$B$7-21</f>
        <v>43305</v>
      </c>
      <c r="B1154" s="43">
        <f>+'Key Dates'!$B$7-21</f>
        <v>43305</v>
      </c>
      <c r="C1154" s="25" t="s">
        <v>1873</v>
      </c>
      <c r="D1154" s="23" t="s">
        <v>53</v>
      </c>
      <c r="E1154" s="24" t="s">
        <v>158</v>
      </c>
      <c r="F1154" s="24" t="s">
        <v>216</v>
      </c>
      <c r="G1154" s="21"/>
      <c r="H1154" s="21"/>
    </row>
    <row r="1155" spans="1:8" s="6" customFormat="1" ht="110.25" x14ac:dyDescent="0.2">
      <c r="A1155" s="43">
        <f>+'Key Dates'!$B$7-21</f>
        <v>43305</v>
      </c>
      <c r="B1155" s="43">
        <f>+'Key Dates'!$B$7-21</f>
        <v>43305</v>
      </c>
      <c r="C1155" s="25" t="s">
        <v>1874</v>
      </c>
      <c r="D1155" s="23" t="s">
        <v>53</v>
      </c>
      <c r="E1155" s="24" t="s">
        <v>144</v>
      </c>
      <c r="F1155" s="24" t="s">
        <v>216</v>
      </c>
      <c r="G1155" s="21"/>
      <c r="H1155" s="21"/>
    </row>
    <row r="1156" spans="1:8" s="6" customFormat="1" ht="110.25" x14ac:dyDescent="0.2">
      <c r="A1156" s="43">
        <f>+'Key Dates'!$B$7-21</f>
        <v>43305</v>
      </c>
      <c r="B1156" s="43">
        <f>+'Key Dates'!$B$7-21</f>
        <v>43305</v>
      </c>
      <c r="C1156" s="25" t="s">
        <v>1875</v>
      </c>
      <c r="D1156" s="23" t="s">
        <v>53</v>
      </c>
      <c r="E1156" s="24" t="s">
        <v>145</v>
      </c>
      <c r="F1156" s="24" t="s">
        <v>216</v>
      </c>
      <c r="G1156" s="21"/>
      <c r="H1156" s="21"/>
    </row>
    <row r="1157" spans="1:8" s="6" customFormat="1" ht="110.25" x14ac:dyDescent="0.2">
      <c r="A1157" s="43">
        <f>+'Key Dates'!$B$7-21</f>
        <v>43305</v>
      </c>
      <c r="B1157" s="43">
        <f>+'Key Dates'!$B$7-21</f>
        <v>43305</v>
      </c>
      <c r="C1157" s="25" t="s">
        <v>1876</v>
      </c>
      <c r="D1157" s="23" t="s">
        <v>53</v>
      </c>
      <c r="E1157" s="24" t="s">
        <v>156</v>
      </c>
      <c r="F1157" s="24" t="s">
        <v>216</v>
      </c>
      <c r="G1157" s="21"/>
      <c r="H1157" s="21"/>
    </row>
    <row r="1158" spans="1:8" s="6" customFormat="1" ht="110.25" x14ac:dyDescent="0.2">
      <c r="A1158" s="43">
        <f>+'Key Dates'!$B$7-21</f>
        <v>43305</v>
      </c>
      <c r="B1158" s="43">
        <f>+'Key Dates'!$B$7-21</f>
        <v>43305</v>
      </c>
      <c r="C1158" s="25" t="s">
        <v>1877</v>
      </c>
      <c r="D1158" s="23" t="s">
        <v>53</v>
      </c>
      <c r="E1158" s="24" t="s">
        <v>157</v>
      </c>
      <c r="F1158" s="24" t="s">
        <v>216</v>
      </c>
      <c r="G1158" s="21"/>
      <c r="H1158" s="21"/>
    </row>
    <row r="1159" spans="1:8" s="6" customFormat="1" ht="110.25" x14ac:dyDescent="0.2">
      <c r="A1159" s="43">
        <f>+'Key Dates'!$B$7-21</f>
        <v>43305</v>
      </c>
      <c r="B1159" s="43">
        <f>+'Key Dates'!$B$7-21</f>
        <v>43305</v>
      </c>
      <c r="C1159" s="25" t="s">
        <v>1878</v>
      </c>
      <c r="D1159" s="23" t="s">
        <v>53</v>
      </c>
      <c r="E1159" s="24" t="s">
        <v>146</v>
      </c>
      <c r="F1159" s="24" t="s">
        <v>216</v>
      </c>
      <c r="G1159" s="21"/>
      <c r="H1159" s="21"/>
    </row>
    <row r="1160" spans="1:8" s="6" customFormat="1" ht="110.25" x14ac:dyDescent="0.2">
      <c r="A1160" s="43">
        <f>+'Key Dates'!$B$7-21</f>
        <v>43305</v>
      </c>
      <c r="B1160" s="43">
        <f>+'Key Dates'!$B$7-21</f>
        <v>43305</v>
      </c>
      <c r="C1160" s="25" t="s">
        <v>1879</v>
      </c>
      <c r="D1160" s="23" t="s">
        <v>53</v>
      </c>
      <c r="E1160" s="24" t="s">
        <v>147</v>
      </c>
      <c r="F1160" s="24" t="s">
        <v>216</v>
      </c>
      <c r="G1160" s="21"/>
      <c r="H1160" s="21"/>
    </row>
    <row r="1161" spans="1:8" s="6" customFormat="1" ht="94.5" x14ac:dyDescent="0.2">
      <c r="A1161" s="43">
        <f>+'Key Dates'!$B$7-20</f>
        <v>43306</v>
      </c>
      <c r="B1161" s="43">
        <f>+'Key Dates'!$B$7-20</f>
        <v>43306</v>
      </c>
      <c r="C1161" s="25" t="s">
        <v>434</v>
      </c>
      <c r="D1161" s="23" t="s">
        <v>94</v>
      </c>
      <c r="E1161" s="24" t="s">
        <v>138</v>
      </c>
      <c r="F1161" s="24" t="s">
        <v>216</v>
      </c>
      <c r="G1161" s="21"/>
      <c r="H1161" s="21"/>
    </row>
    <row r="1162" spans="1:8" s="6" customFormat="1" ht="94.5" x14ac:dyDescent="0.2">
      <c r="A1162" s="43">
        <f>+'Key Dates'!$B$7-20</f>
        <v>43306</v>
      </c>
      <c r="B1162" s="43">
        <f>+'Key Dates'!$B$7-20</f>
        <v>43306</v>
      </c>
      <c r="C1162" s="25" t="s">
        <v>435</v>
      </c>
      <c r="D1162" s="23" t="s">
        <v>94</v>
      </c>
      <c r="E1162" s="24" t="s">
        <v>158</v>
      </c>
      <c r="F1162" s="24" t="s">
        <v>216</v>
      </c>
      <c r="G1162" s="21"/>
      <c r="H1162" s="21"/>
    </row>
    <row r="1163" spans="1:8" s="6" customFormat="1" ht="94.5" x14ac:dyDescent="0.2">
      <c r="A1163" s="43">
        <f>+'Key Dates'!$B$7-20</f>
        <v>43306</v>
      </c>
      <c r="B1163" s="43">
        <f>+'Key Dates'!$B$7-20</f>
        <v>43306</v>
      </c>
      <c r="C1163" s="25" t="s">
        <v>436</v>
      </c>
      <c r="D1163" s="23" t="s">
        <v>94</v>
      </c>
      <c r="E1163" s="24" t="s">
        <v>144</v>
      </c>
      <c r="F1163" s="24" t="s">
        <v>216</v>
      </c>
      <c r="G1163" s="21"/>
      <c r="H1163" s="21"/>
    </row>
    <row r="1164" spans="1:8" s="6" customFormat="1" ht="110.25" x14ac:dyDescent="0.2">
      <c r="A1164" s="43">
        <f>+'Key Dates'!$B$7-20</f>
        <v>43306</v>
      </c>
      <c r="B1164" s="43">
        <f>+'Key Dates'!$B$7-20</f>
        <v>43306</v>
      </c>
      <c r="C1164" s="25" t="s">
        <v>437</v>
      </c>
      <c r="D1164" s="23" t="s">
        <v>94</v>
      </c>
      <c r="E1164" s="24" t="s">
        <v>145</v>
      </c>
      <c r="F1164" s="24" t="s">
        <v>216</v>
      </c>
      <c r="G1164" s="21"/>
      <c r="H1164" s="21"/>
    </row>
    <row r="1165" spans="1:8" s="6" customFormat="1" ht="110.25" x14ac:dyDescent="0.2">
      <c r="A1165" s="43">
        <f>+'Key Dates'!$B$7-20</f>
        <v>43306</v>
      </c>
      <c r="B1165" s="43">
        <f>+'Key Dates'!$B$7-20</f>
        <v>43306</v>
      </c>
      <c r="C1165" s="25" t="s">
        <v>438</v>
      </c>
      <c r="D1165" s="23" t="s">
        <v>94</v>
      </c>
      <c r="E1165" s="24" t="s">
        <v>156</v>
      </c>
      <c r="F1165" s="24" t="s">
        <v>216</v>
      </c>
      <c r="G1165" s="21"/>
      <c r="H1165" s="21"/>
    </row>
    <row r="1166" spans="1:8" s="6" customFormat="1" ht="110.25" x14ac:dyDescent="0.2">
      <c r="A1166" s="43">
        <f>+'Key Dates'!$B$7-20</f>
        <v>43306</v>
      </c>
      <c r="B1166" s="43">
        <f>+'Key Dates'!$B$7-20</f>
        <v>43306</v>
      </c>
      <c r="C1166" s="25" t="s">
        <v>439</v>
      </c>
      <c r="D1166" s="23" t="s">
        <v>94</v>
      </c>
      <c r="E1166" s="24" t="s">
        <v>157</v>
      </c>
      <c r="F1166" s="24" t="s">
        <v>216</v>
      </c>
      <c r="G1166" s="21"/>
      <c r="H1166" s="21"/>
    </row>
    <row r="1167" spans="1:8" s="6" customFormat="1" ht="94.5" x14ac:dyDescent="0.2">
      <c r="A1167" s="43">
        <f>+'Key Dates'!$B$7-20</f>
        <v>43306</v>
      </c>
      <c r="B1167" s="43">
        <f>+'Key Dates'!$B$7-20</f>
        <v>43306</v>
      </c>
      <c r="C1167" s="25" t="s">
        <v>440</v>
      </c>
      <c r="D1167" s="23" t="s">
        <v>94</v>
      </c>
      <c r="E1167" s="24" t="s">
        <v>135</v>
      </c>
      <c r="F1167" s="24" t="s">
        <v>216</v>
      </c>
      <c r="G1167" s="21"/>
      <c r="H1167" s="21"/>
    </row>
    <row r="1168" spans="1:8" s="6" customFormat="1" ht="94.5" x14ac:dyDescent="0.2">
      <c r="A1168" s="43">
        <f>+'Key Dates'!$B$7-20</f>
        <v>43306</v>
      </c>
      <c r="B1168" s="43">
        <f>+'Key Dates'!$B$7-20</f>
        <v>43306</v>
      </c>
      <c r="C1168" s="25" t="s">
        <v>2011</v>
      </c>
      <c r="D1168" s="23" t="s">
        <v>93</v>
      </c>
      <c r="E1168" s="24" t="s">
        <v>138</v>
      </c>
      <c r="F1168" s="24" t="s">
        <v>52</v>
      </c>
      <c r="G1168" s="21"/>
      <c r="H1168" s="21"/>
    </row>
    <row r="1169" spans="1:8" s="6" customFormat="1" ht="94.5" x14ac:dyDescent="0.2">
      <c r="A1169" s="43">
        <f>+'Key Dates'!$B$7-20</f>
        <v>43306</v>
      </c>
      <c r="B1169" s="43">
        <f>+'Key Dates'!$B$7-20</f>
        <v>43306</v>
      </c>
      <c r="C1169" s="25" t="s">
        <v>2012</v>
      </c>
      <c r="D1169" s="23" t="s">
        <v>93</v>
      </c>
      <c r="E1169" s="24" t="s">
        <v>158</v>
      </c>
      <c r="F1169" s="24" t="s">
        <v>52</v>
      </c>
      <c r="G1169" s="21"/>
      <c r="H1169" s="21"/>
    </row>
    <row r="1170" spans="1:8" s="6" customFormat="1" ht="94.5" x14ac:dyDescent="0.2">
      <c r="A1170" s="43">
        <f>+'Key Dates'!$B$7-20</f>
        <v>43306</v>
      </c>
      <c r="B1170" s="43">
        <f>+'Key Dates'!$B$7-20</f>
        <v>43306</v>
      </c>
      <c r="C1170" s="25" t="s">
        <v>2013</v>
      </c>
      <c r="D1170" s="23" t="s">
        <v>93</v>
      </c>
      <c r="E1170" s="24" t="s">
        <v>144</v>
      </c>
      <c r="F1170" s="24" t="s">
        <v>52</v>
      </c>
      <c r="G1170" s="21"/>
      <c r="H1170" s="21"/>
    </row>
    <row r="1171" spans="1:8" s="6" customFormat="1" ht="94.5" x14ac:dyDescent="0.2">
      <c r="A1171" s="43">
        <f>+'Key Dates'!$B$7-20</f>
        <v>43306</v>
      </c>
      <c r="B1171" s="43">
        <f>+'Key Dates'!$B$7-20</f>
        <v>43306</v>
      </c>
      <c r="C1171" s="25" t="s">
        <v>2014</v>
      </c>
      <c r="D1171" s="23" t="s">
        <v>93</v>
      </c>
      <c r="E1171" s="24" t="s">
        <v>145</v>
      </c>
      <c r="F1171" s="24" t="s">
        <v>52</v>
      </c>
      <c r="G1171" s="21"/>
      <c r="H1171" s="21"/>
    </row>
    <row r="1172" spans="1:8" s="6" customFormat="1" ht="94.5" x14ac:dyDescent="0.2">
      <c r="A1172" s="43">
        <f>+'Key Dates'!$B$7-20</f>
        <v>43306</v>
      </c>
      <c r="B1172" s="43">
        <f>+'Key Dates'!$B$7-20</f>
        <v>43306</v>
      </c>
      <c r="C1172" s="25" t="s">
        <v>2015</v>
      </c>
      <c r="D1172" s="23" t="s">
        <v>93</v>
      </c>
      <c r="E1172" s="24" t="s">
        <v>156</v>
      </c>
      <c r="F1172" s="24" t="s">
        <v>52</v>
      </c>
      <c r="G1172" s="21"/>
      <c r="H1172" s="21"/>
    </row>
    <row r="1173" spans="1:8" s="6" customFormat="1" ht="94.5" x14ac:dyDescent="0.2">
      <c r="A1173" s="43">
        <f>+'Key Dates'!$B$7-20</f>
        <v>43306</v>
      </c>
      <c r="B1173" s="43">
        <f>+'Key Dates'!$B$7-20</f>
        <v>43306</v>
      </c>
      <c r="C1173" s="25" t="s">
        <v>2016</v>
      </c>
      <c r="D1173" s="23" t="s">
        <v>93</v>
      </c>
      <c r="E1173" s="24" t="s">
        <v>157</v>
      </c>
      <c r="F1173" s="24" t="s">
        <v>52</v>
      </c>
      <c r="G1173" s="21"/>
      <c r="H1173" s="21"/>
    </row>
    <row r="1174" spans="1:8" s="6" customFormat="1" ht="94.5" x14ac:dyDescent="0.2">
      <c r="A1174" s="43">
        <f>+'Key Dates'!$B$7-20</f>
        <v>43306</v>
      </c>
      <c r="B1174" s="43">
        <f>+'Key Dates'!$B$7-20</f>
        <v>43306</v>
      </c>
      <c r="C1174" s="25" t="s">
        <v>2017</v>
      </c>
      <c r="D1174" s="23" t="s">
        <v>93</v>
      </c>
      <c r="E1174" s="24" t="s">
        <v>138</v>
      </c>
      <c r="F1174" s="24" t="s">
        <v>52</v>
      </c>
      <c r="G1174" s="21"/>
      <c r="H1174" s="21"/>
    </row>
    <row r="1175" spans="1:8" s="6" customFormat="1" ht="236.25" x14ac:dyDescent="0.2">
      <c r="A1175" s="43">
        <f>+'Key Dates'!$B$7-20</f>
        <v>43306</v>
      </c>
      <c r="B1175" s="43">
        <f>+'Key Dates'!$B$7-4</f>
        <v>43322</v>
      </c>
      <c r="C1175" s="25" t="s">
        <v>1943</v>
      </c>
      <c r="D1175" s="23" t="s">
        <v>1661</v>
      </c>
      <c r="E1175" s="24" t="s">
        <v>138</v>
      </c>
      <c r="F1175" s="24" t="s">
        <v>216</v>
      </c>
      <c r="G1175" s="21"/>
      <c r="H1175" s="21"/>
    </row>
    <row r="1176" spans="1:8" s="6" customFormat="1" ht="252" x14ac:dyDescent="0.2">
      <c r="A1176" s="43">
        <f>+'Key Dates'!$B$7-20</f>
        <v>43306</v>
      </c>
      <c r="B1176" s="43">
        <f>+'Key Dates'!$B$7-4</f>
        <v>43322</v>
      </c>
      <c r="C1176" s="25" t="s">
        <v>1944</v>
      </c>
      <c r="D1176" s="23" t="s">
        <v>1661</v>
      </c>
      <c r="E1176" s="24" t="s">
        <v>142</v>
      </c>
      <c r="F1176" s="24" t="s">
        <v>216</v>
      </c>
      <c r="G1176" s="21"/>
      <c r="H1176" s="21"/>
    </row>
    <row r="1177" spans="1:8" s="6" customFormat="1" ht="236.25" x14ac:dyDescent="0.2">
      <c r="A1177" s="43">
        <f>+'Key Dates'!$B$7-20</f>
        <v>43306</v>
      </c>
      <c r="B1177" s="43">
        <f>+'Key Dates'!$B$7-4</f>
        <v>43322</v>
      </c>
      <c r="C1177" s="25" t="s">
        <v>1945</v>
      </c>
      <c r="D1177" s="23" t="s">
        <v>1661</v>
      </c>
      <c r="E1177" s="24" t="s">
        <v>158</v>
      </c>
      <c r="F1177" s="24" t="s">
        <v>216</v>
      </c>
      <c r="G1177" s="21"/>
      <c r="H1177" s="21"/>
    </row>
    <row r="1178" spans="1:8" s="6" customFormat="1" ht="252" x14ac:dyDescent="0.2">
      <c r="A1178" s="43">
        <f>+'Key Dates'!$B$7-20</f>
        <v>43306</v>
      </c>
      <c r="B1178" s="43">
        <f>+'Key Dates'!$B$7-4</f>
        <v>43322</v>
      </c>
      <c r="C1178" s="25" t="s">
        <v>1946</v>
      </c>
      <c r="D1178" s="23" t="s">
        <v>1661</v>
      </c>
      <c r="E1178" s="24" t="s">
        <v>144</v>
      </c>
      <c r="F1178" s="24" t="s">
        <v>216</v>
      </c>
      <c r="G1178" s="21"/>
      <c r="H1178" s="21"/>
    </row>
    <row r="1179" spans="1:8" s="6" customFormat="1" ht="252" x14ac:dyDescent="0.2">
      <c r="A1179" s="43">
        <f>+'Key Dates'!$B$7-20</f>
        <v>43306</v>
      </c>
      <c r="B1179" s="43">
        <f>+'Key Dates'!$B$7-4</f>
        <v>43322</v>
      </c>
      <c r="C1179" s="25" t="s">
        <v>1947</v>
      </c>
      <c r="D1179" s="23" t="s">
        <v>1661</v>
      </c>
      <c r="E1179" s="24" t="s">
        <v>145</v>
      </c>
      <c r="F1179" s="24" t="s">
        <v>216</v>
      </c>
      <c r="G1179" s="21"/>
      <c r="H1179" s="21"/>
    </row>
    <row r="1180" spans="1:8" s="6" customFormat="1" ht="252" x14ac:dyDescent="0.2">
      <c r="A1180" s="43">
        <f>+'Key Dates'!$B$7-20</f>
        <v>43306</v>
      </c>
      <c r="B1180" s="43">
        <f>+'Key Dates'!$B$7-4</f>
        <v>43322</v>
      </c>
      <c r="C1180" s="25" t="s">
        <v>1948</v>
      </c>
      <c r="D1180" s="23" t="s">
        <v>1661</v>
      </c>
      <c r="E1180" s="24" t="s">
        <v>156</v>
      </c>
      <c r="F1180" s="24" t="s">
        <v>216</v>
      </c>
      <c r="G1180" s="21"/>
      <c r="H1180" s="21"/>
    </row>
    <row r="1181" spans="1:8" s="6" customFormat="1" ht="252" x14ac:dyDescent="0.2">
      <c r="A1181" s="43">
        <f>+'Key Dates'!$B$7-20</f>
        <v>43306</v>
      </c>
      <c r="B1181" s="43">
        <f>+'Key Dates'!$B$7-4</f>
        <v>43322</v>
      </c>
      <c r="C1181" s="25" t="s">
        <v>1949</v>
      </c>
      <c r="D1181" s="23" t="s">
        <v>1661</v>
      </c>
      <c r="E1181" s="24" t="s">
        <v>157</v>
      </c>
      <c r="F1181" s="24" t="s">
        <v>216</v>
      </c>
      <c r="G1181" s="21"/>
      <c r="H1181" s="21"/>
    </row>
    <row r="1182" spans="1:8" s="6" customFormat="1" ht="157.5" x14ac:dyDescent="0.2">
      <c r="A1182" s="43">
        <f>+'Key Dates'!$B$7-20</f>
        <v>43306</v>
      </c>
      <c r="B1182" s="43">
        <f>+'Key Dates'!$B$7-1</f>
        <v>43325</v>
      </c>
      <c r="C1182" s="22" t="s">
        <v>2528</v>
      </c>
      <c r="D1182" s="23" t="s">
        <v>20</v>
      </c>
      <c r="E1182" s="24" t="s">
        <v>138</v>
      </c>
      <c r="F1182" s="24" t="s">
        <v>2145</v>
      </c>
      <c r="G1182" s="21"/>
      <c r="H1182" s="21"/>
    </row>
    <row r="1183" spans="1:8" s="6" customFormat="1" ht="157.5" x14ac:dyDescent="0.2">
      <c r="A1183" s="43">
        <f>+'Key Dates'!$B$7-20</f>
        <v>43306</v>
      </c>
      <c r="B1183" s="43">
        <f>+'Key Dates'!$B$7-1</f>
        <v>43325</v>
      </c>
      <c r="C1183" s="22" t="s">
        <v>2529</v>
      </c>
      <c r="D1183" s="23" t="s">
        <v>20</v>
      </c>
      <c r="E1183" s="24" t="s">
        <v>158</v>
      </c>
      <c r="F1183" s="24" t="s">
        <v>2145</v>
      </c>
      <c r="G1183" s="21"/>
      <c r="H1183" s="21"/>
    </row>
    <row r="1184" spans="1:8" s="6" customFormat="1" ht="157.5" x14ac:dyDescent="0.2">
      <c r="A1184" s="43">
        <f>+'Key Dates'!$B$7-20</f>
        <v>43306</v>
      </c>
      <c r="B1184" s="43">
        <f>+'Key Dates'!$B$7-1</f>
        <v>43325</v>
      </c>
      <c r="C1184" s="22" t="s">
        <v>2530</v>
      </c>
      <c r="D1184" s="23" t="s">
        <v>20</v>
      </c>
      <c r="E1184" s="24" t="s">
        <v>144</v>
      </c>
      <c r="F1184" s="24" t="s">
        <v>2145</v>
      </c>
      <c r="G1184" s="21"/>
      <c r="H1184" s="21"/>
    </row>
    <row r="1185" spans="1:8" s="6" customFormat="1" ht="157.5" x14ac:dyDescent="0.2">
      <c r="A1185" s="43">
        <f>+'Key Dates'!$B$7-20</f>
        <v>43306</v>
      </c>
      <c r="B1185" s="43">
        <f>+'Key Dates'!$B$7-1</f>
        <v>43325</v>
      </c>
      <c r="C1185" s="22" t="s">
        <v>2531</v>
      </c>
      <c r="D1185" s="23" t="s">
        <v>20</v>
      </c>
      <c r="E1185" s="24" t="s">
        <v>145</v>
      </c>
      <c r="F1185" s="24" t="s">
        <v>2145</v>
      </c>
      <c r="G1185" s="21"/>
      <c r="H1185" s="21"/>
    </row>
    <row r="1186" spans="1:8" s="6" customFormat="1" ht="157.5" x14ac:dyDescent="0.2">
      <c r="A1186" s="43">
        <f>+'Key Dates'!$B$7-20</f>
        <v>43306</v>
      </c>
      <c r="B1186" s="43">
        <f>+'Key Dates'!$B$7-1</f>
        <v>43325</v>
      </c>
      <c r="C1186" s="22" t="s">
        <v>2532</v>
      </c>
      <c r="D1186" s="23" t="s">
        <v>20</v>
      </c>
      <c r="E1186" s="24" t="s">
        <v>156</v>
      </c>
      <c r="F1186" s="24" t="s">
        <v>2145</v>
      </c>
      <c r="G1186" s="21"/>
      <c r="H1186" s="21"/>
    </row>
    <row r="1187" spans="1:8" s="6" customFormat="1" ht="157.5" x14ac:dyDescent="0.2">
      <c r="A1187" s="43">
        <f>+'Key Dates'!$B$7-20</f>
        <v>43306</v>
      </c>
      <c r="B1187" s="43">
        <f>+'Key Dates'!$B$7-1</f>
        <v>43325</v>
      </c>
      <c r="C1187" s="22" t="s">
        <v>2533</v>
      </c>
      <c r="D1187" s="23" t="s">
        <v>20</v>
      </c>
      <c r="E1187" s="24" t="s">
        <v>157</v>
      </c>
      <c r="F1187" s="24" t="s">
        <v>2145</v>
      </c>
      <c r="G1187" s="21"/>
      <c r="H1187" s="21"/>
    </row>
    <row r="1188" spans="1:8" s="6" customFormat="1" ht="157.5" x14ac:dyDescent="0.2">
      <c r="A1188" s="43">
        <f>+'Key Dates'!$B$7-20</f>
        <v>43306</v>
      </c>
      <c r="B1188" s="43">
        <f>+'Key Dates'!$B$7-1</f>
        <v>43325</v>
      </c>
      <c r="C1188" s="22" t="s">
        <v>2534</v>
      </c>
      <c r="D1188" s="23" t="s">
        <v>20</v>
      </c>
      <c r="E1188" s="24" t="s">
        <v>146</v>
      </c>
      <c r="F1188" s="24" t="s">
        <v>2145</v>
      </c>
      <c r="G1188" s="21"/>
      <c r="H1188" s="21"/>
    </row>
    <row r="1189" spans="1:8" s="6" customFormat="1" ht="110.25" x14ac:dyDescent="0.2">
      <c r="A1189" s="43">
        <f>+'Key Dates'!$B$7-20</f>
        <v>43306</v>
      </c>
      <c r="B1189" s="43">
        <f>+'Key Dates'!$B$7-1</f>
        <v>43325</v>
      </c>
      <c r="C1189" s="25" t="s">
        <v>457</v>
      </c>
      <c r="D1189" s="23" t="s">
        <v>95</v>
      </c>
      <c r="E1189" s="24" t="s">
        <v>138</v>
      </c>
      <c r="F1189" s="24" t="s">
        <v>216</v>
      </c>
      <c r="G1189" s="21"/>
      <c r="H1189" s="21"/>
    </row>
    <row r="1190" spans="1:8" s="6" customFormat="1" ht="110.25" x14ac:dyDescent="0.2">
      <c r="A1190" s="43">
        <f>+'Key Dates'!$B$7-20</f>
        <v>43306</v>
      </c>
      <c r="B1190" s="43">
        <f>+'Key Dates'!$B$7-1</f>
        <v>43325</v>
      </c>
      <c r="C1190" s="25" t="s">
        <v>458</v>
      </c>
      <c r="D1190" s="23" t="s">
        <v>95</v>
      </c>
      <c r="E1190" s="24" t="s">
        <v>158</v>
      </c>
      <c r="F1190" s="24" t="s">
        <v>216</v>
      </c>
      <c r="G1190" s="21"/>
      <c r="H1190" s="21"/>
    </row>
    <row r="1191" spans="1:8" s="6" customFormat="1" ht="110.25" x14ac:dyDescent="0.2">
      <c r="A1191" s="43">
        <f>+'Key Dates'!$B$7-20</f>
        <v>43306</v>
      </c>
      <c r="B1191" s="43">
        <f>+'Key Dates'!$B$7-1</f>
        <v>43325</v>
      </c>
      <c r="C1191" s="25" t="s">
        <v>459</v>
      </c>
      <c r="D1191" s="23" t="s">
        <v>95</v>
      </c>
      <c r="E1191" s="24" t="s">
        <v>144</v>
      </c>
      <c r="F1191" s="24" t="s">
        <v>216</v>
      </c>
      <c r="G1191" s="21"/>
      <c r="H1191" s="21"/>
    </row>
    <row r="1192" spans="1:8" s="6" customFormat="1" ht="110.25" x14ac:dyDescent="0.2">
      <c r="A1192" s="43">
        <f>+'Key Dates'!$B$7-20</f>
        <v>43306</v>
      </c>
      <c r="B1192" s="43">
        <f>+'Key Dates'!$B$7-1</f>
        <v>43325</v>
      </c>
      <c r="C1192" s="25" t="s">
        <v>460</v>
      </c>
      <c r="D1192" s="23" t="s">
        <v>95</v>
      </c>
      <c r="E1192" s="24" t="s">
        <v>145</v>
      </c>
      <c r="F1192" s="24" t="s">
        <v>216</v>
      </c>
      <c r="G1192" s="21"/>
      <c r="H1192" s="21"/>
    </row>
    <row r="1193" spans="1:8" s="6" customFormat="1" ht="110.25" x14ac:dyDescent="0.2">
      <c r="A1193" s="43">
        <f>+'Key Dates'!$B$7-20</f>
        <v>43306</v>
      </c>
      <c r="B1193" s="43">
        <f>+'Key Dates'!$B$7-1</f>
        <v>43325</v>
      </c>
      <c r="C1193" s="25" t="s">
        <v>461</v>
      </c>
      <c r="D1193" s="23" t="s">
        <v>95</v>
      </c>
      <c r="E1193" s="24" t="s">
        <v>156</v>
      </c>
      <c r="F1193" s="24" t="s">
        <v>216</v>
      </c>
      <c r="G1193" s="21"/>
      <c r="H1193" s="21"/>
    </row>
    <row r="1194" spans="1:8" s="6" customFormat="1" ht="110.25" x14ac:dyDescent="0.2">
      <c r="A1194" s="43">
        <f>+'Key Dates'!$B$7-20</f>
        <v>43306</v>
      </c>
      <c r="B1194" s="43">
        <f>+'Key Dates'!$B$7-1</f>
        <v>43325</v>
      </c>
      <c r="C1194" s="25" t="s">
        <v>462</v>
      </c>
      <c r="D1194" s="23" t="s">
        <v>95</v>
      </c>
      <c r="E1194" s="24" t="s">
        <v>157</v>
      </c>
      <c r="F1194" s="24" t="s">
        <v>216</v>
      </c>
      <c r="G1194" s="21"/>
      <c r="H1194" s="21"/>
    </row>
    <row r="1195" spans="1:8" s="6" customFormat="1" ht="110.25" x14ac:dyDescent="0.2">
      <c r="A1195" s="43">
        <f>+'Key Dates'!$B$7-20</f>
        <v>43306</v>
      </c>
      <c r="B1195" s="43">
        <f>+'Key Dates'!$B$7-1</f>
        <v>43325</v>
      </c>
      <c r="C1195" s="25" t="s">
        <v>463</v>
      </c>
      <c r="D1195" s="23" t="s">
        <v>95</v>
      </c>
      <c r="E1195" s="24" t="s">
        <v>146</v>
      </c>
      <c r="F1195" s="24" t="s">
        <v>216</v>
      </c>
      <c r="G1195" s="21"/>
      <c r="H1195" s="21"/>
    </row>
    <row r="1196" spans="1:8" s="6" customFormat="1" ht="138.75" x14ac:dyDescent="0.2">
      <c r="A1196" s="43">
        <f>+'Key Dates'!$B$7-15</f>
        <v>43311</v>
      </c>
      <c r="B1196" s="43">
        <f>+'Key Dates'!$B$7-15</f>
        <v>43311</v>
      </c>
      <c r="C1196" s="25" t="s">
        <v>1689</v>
      </c>
      <c r="D1196" s="23" t="s">
        <v>1671</v>
      </c>
      <c r="E1196" s="24" t="s">
        <v>138</v>
      </c>
      <c r="F1196" s="24" t="s">
        <v>10</v>
      </c>
      <c r="G1196" s="21"/>
      <c r="H1196" s="21"/>
    </row>
    <row r="1197" spans="1:8" s="6" customFormat="1" ht="138.75" x14ac:dyDescent="0.2">
      <c r="A1197" s="43">
        <f>+'Key Dates'!$B$7-15</f>
        <v>43311</v>
      </c>
      <c r="B1197" s="43">
        <f>+'Key Dates'!$B$7-15</f>
        <v>43311</v>
      </c>
      <c r="C1197" s="25" t="s">
        <v>1690</v>
      </c>
      <c r="D1197" s="23" t="s">
        <v>1671</v>
      </c>
      <c r="E1197" s="24" t="s">
        <v>158</v>
      </c>
      <c r="F1197" s="24" t="s">
        <v>10</v>
      </c>
      <c r="G1197" s="21"/>
      <c r="H1197" s="21"/>
    </row>
    <row r="1198" spans="1:8" s="6" customFormat="1" ht="154.5" x14ac:dyDescent="0.2">
      <c r="A1198" s="43">
        <f>+'Key Dates'!$B$7-15</f>
        <v>43311</v>
      </c>
      <c r="B1198" s="43">
        <f>+'Key Dates'!$B$7-15</f>
        <v>43311</v>
      </c>
      <c r="C1198" s="25" t="s">
        <v>1691</v>
      </c>
      <c r="D1198" s="23" t="s">
        <v>1671</v>
      </c>
      <c r="E1198" s="24" t="s">
        <v>146</v>
      </c>
      <c r="F1198" s="24" t="s">
        <v>10</v>
      </c>
      <c r="G1198" s="21"/>
      <c r="H1198" s="21"/>
    </row>
    <row r="1199" spans="1:8" s="6" customFormat="1" ht="154.5" x14ac:dyDescent="0.2">
      <c r="A1199" s="43">
        <f>+'Key Dates'!$B$7-15</f>
        <v>43311</v>
      </c>
      <c r="B1199" s="43">
        <f>+'Key Dates'!$B$7-15</f>
        <v>43311</v>
      </c>
      <c r="C1199" s="25" t="s">
        <v>1692</v>
      </c>
      <c r="D1199" s="23" t="s">
        <v>1671</v>
      </c>
      <c r="E1199" s="24" t="s">
        <v>147</v>
      </c>
      <c r="F1199" s="24" t="s">
        <v>10</v>
      </c>
      <c r="G1199" s="21"/>
      <c r="H1199" s="21"/>
    </row>
    <row r="1200" spans="1:8" s="6" customFormat="1" ht="189" x14ac:dyDescent="0.2">
      <c r="A1200" s="43">
        <f>+'Key Dates'!$B$7-15</f>
        <v>43311</v>
      </c>
      <c r="B1200" s="43">
        <f>+'Key Dates'!$B$7-15</f>
        <v>43311</v>
      </c>
      <c r="C1200" s="25" t="s">
        <v>1662</v>
      </c>
      <c r="D1200" s="23" t="s">
        <v>1663</v>
      </c>
      <c r="E1200" s="24" t="s">
        <v>138</v>
      </c>
      <c r="F1200" s="24" t="s">
        <v>13</v>
      </c>
      <c r="G1200" s="21"/>
      <c r="H1200" s="21"/>
    </row>
    <row r="1201" spans="1:8" s="6" customFormat="1" ht="189" x14ac:dyDescent="0.2">
      <c r="A1201" s="43">
        <f>+'Key Dates'!$B$7-15</f>
        <v>43311</v>
      </c>
      <c r="B1201" s="43">
        <f>+'Key Dates'!$B$7-15</f>
        <v>43311</v>
      </c>
      <c r="C1201" s="25" t="s">
        <v>1665</v>
      </c>
      <c r="D1201" s="23" t="s">
        <v>1663</v>
      </c>
      <c r="E1201" s="24" t="s">
        <v>141</v>
      </c>
      <c r="F1201" s="24" t="s">
        <v>13</v>
      </c>
      <c r="G1201" s="21"/>
      <c r="H1201" s="21"/>
    </row>
    <row r="1202" spans="1:8" s="6" customFormat="1" ht="189" x14ac:dyDescent="0.2">
      <c r="A1202" s="43">
        <f>+'Key Dates'!$B$7-15</f>
        <v>43311</v>
      </c>
      <c r="B1202" s="43">
        <f>+'Key Dates'!$B$7-15</f>
        <v>43311</v>
      </c>
      <c r="C1202" s="25" t="s">
        <v>1664</v>
      </c>
      <c r="D1202" s="23" t="s">
        <v>1663</v>
      </c>
      <c r="E1202" s="24" t="s">
        <v>142</v>
      </c>
      <c r="F1202" s="24" t="s">
        <v>13</v>
      </c>
      <c r="G1202" s="21"/>
      <c r="H1202" s="21"/>
    </row>
    <row r="1203" spans="1:8" s="6" customFormat="1" ht="189" x14ac:dyDescent="0.2">
      <c r="A1203" s="43">
        <f>+'Key Dates'!$B$7-15</f>
        <v>43311</v>
      </c>
      <c r="B1203" s="43">
        <f>+'Key Dates'!$B$7-15</f>
        <v>43311</v>
      </c>
      <c r="C1203" s="25" t="s">
        <v>1666</v>
      </c>
      <c r="D1203" s="23" t="s">
        <v>1663</v>
      </c>
      <c r="E1203" s="24" t="s">
        <v>158</v>
      </c>
      <c r="F1203" s="24" t="s">
        <v>13</v>
      </c>
      <c r="G1203" s="21"/>
      <c r="H1203" s="21"/>
    </row>
    <row r="1204" spans="1:8" s="6" customFormat="1" ht="189" x14ac:dyDescent="0.2">
      <c r="A1204" s="43">
        <f>+'Key Dates'!$B$7-15</f>
        <v>43311</v>
      </c>
      <c r="B1204" s="43">
        <f>+'Key Dates'!$B$7-15</f>
        <v>43311</v>
      </c>
      <c r="C1204" s="25" t="s">
        <v>1667</v>
      </c>
      <c r="D1204" s="23" t="s">
        <v>1663</v>
      </c>
      <c r="E1204" s="24" t="s">
        <v>144</v>
      </c>
      <c r="F1204" s="24" t="s">
        <v>13</v>
      </c>
      <c r="G1204" s="21"/>
      <c r="H1204" s="21"/>
    </row>
    <row r="1205" spans="1:8" s="6" customFormat="1" ht="189" x14ac:dyDescent="0.2">
      <c r="A1205" s="43">
        <f>+'Key Dates'!$B$7-15</f>
        <v>43311</v>
      </c>
      <c r="B1205" s="43">
        <f>+'Key Dates'!$B$7-15</f>
        <v>43311</v>
      </c>
      <c r="C1205" s="25" t="s">
        <v>1668</v>
      </c>
      <c r="D1205" s="23" t="s">
        <v>1663</v>
      </c>
      <c r="E1205" s="24" t="s">
        <v>145</v>
      </c>
      <c r="F1205" s="24" t="s">
        <v>13</v>
      </c>
      <c r="G1205" s="21"/>
      <c r="H1205" s="21"/>
    </row>
    <row r="1206" spans="1:8" s="6" customFormat="1" ht="189" x14ac:dyDescent="0.2">
      <c r="A1206" s="43">
        <f>+'Key Dates'!$B$7-15</f>
        <v>43311</v>
      </c>
      <c r="B1206" s="43">
        <f>+'Key Dates'!$B$7-15</f>
        <v>43311</v>
      </c>
      <c r="C1206" s="25" t="s">
        <v>1669</v>
      </c>
      <c r="D1206" s="23" t="s">
        <v>1663</v>
      </c>
      <c r="E1206" s="24" t="s">
        <v>156</v>
      </c>
      <c r="F1206" s="24" t="s">
        <v>13</v>
      </c>
      <c r="G1206" s="21"/>
      <c r="H1206" s="21"/>
    </row>
    <row r="1207" spans="1:8" s="6" customFormat="1" ht="189" x14ac:dyDescent="0.2">
      <c r="A1207" s="43">
        <f>+'Key Dates'!$B$7-15</f>
        <v>43311</v>
      </c>
      <c r="B1207" s="43">
        <f>+'Key Dates'!$B$7-15</f>
        <v>43311</v>
      </c>
      <c r="C1207" s="25" t="s">
        <v>1670</v>
      </c>
      <c r="D1207" s="23" t="s">
        <v>1663</v>
      </c>
      <c r="E1207" s="24" t="s">
        <v>157</v>
      </c>
      <c r="F1207" s="24" t="s">
        <v>13</v>
      </c>
      <c r="G1207" s="21"/>
      <c r="H1207" s="21"/>
    </row>
    <row r="1208" spans="1:8" s="6" customFormat="1" ht="78.75" x14ac:dyDescent="0.2">
      <c r="A1208" s="43">
        <f>+'Key Dates'!$B$8-98</f>
        <v>43312</v>
      </c>
      <c r="B1208" s="43">
        <f>+'Key Dates'!$B$8-98</f>
        <v>43312</v>
      </c>
      <c r="C1208" s="22" t="s">
        <v>2663</v>
      </c>
      <c r="D1208" s="23" t="s">
        <v>74</v>
      </c>
      <c r="E1208" s="24" t="s">
        <v>138</v>
      </c>
      <c r="F1208" s="24" t="s">
        <v>2145</v>
      </c>
      <c r="G1208" s="21"/>
      <c r="H1208" s="21"/>
    </row>
    <row r="1209" spans="1:8" s="6" customFormat="1" ht="78.75" x14ac:dyDescent="0.2">
      <c r="A1209" s="43">
        <f>+'Key Dates'!$B$8-98</f>
        <v>43312</v>
      </c>
      <c r="B1209" s="43">
        <f>+'Key Dates'!$B$8-98</f>
        <v>43312</v>
      </c>
      <c r="C1209" s="22" t="s">
        <v>2664</v>
      </c>
      <c r="D1209" s="23" t="s">
        <v>74</v>
      </c>
      <c r="E1209" s="24" t="s">
        <v>142</v>
      </c>
      <c r="F1209" s="24" t="s">
        <v>2145</v>
      </c>
      <c r="G1209" s="21"/>
      <c r="H1209" s="21"/>
    </row>
    <row r="1210" spans="1:8" s="6" customFormat="1" ht="78.75" x14ac:dyDescent="0.2">
      <c r="A1210" s="43">
        <f>+'Key Dates'!$B$8-98</f>
        <v>43312</v>
      </c>
      <c r="B1210" s="43">
        <f>+'Key Dates'!$B$8-98</f>
        <v>43312</v>
      </c>
      <c r="C1210" s="22" t="s">
        <v>2665</v>
      </c>
      <c r="D1210" s="23" t="s">
        <v>74</v>
      </c>
      <c r="E1210" s="24" t="s">
        <v>158</v>
      </c>
      <c r="F1210" s="24" t="s">
        <v>2145</v>
      </c>
      <c r="G1210" s="21"/>
      <c r="H1210" s="21"/>
    </row>
    <row r="1211" spans="1:8" s="6" customFormat="1" ht="78.75" x14ac:dyDescent="0.2">
      <c r="A1211" s="43">
        <f>+'Key Dates'!$B$8-98</f>
        <v>43312</v>
      </c>
      <c r="B1211" s="43">
        <f>+'Key Dates'!$B$8-98</f>
        <v>43312</v>
      </c>
      <c r="C1211" s="22" t="s">
        <v>2666</v>
      </c>
      <c r="D1211" s="23" t="s">
        <v>74</v>
      </c>
      <c r="E1211" s="24" t="s">
        <v>143</v>
      </c>
      <c r="F1211" s="24" t="s">
        <v>2145</v>
      </c>
      <c r="G1211" s="21"/>
      <c r="H1211" s="21"/>
    </row>
    <row r="1212" spans="1:8" s="6" customFormat="1" ht="78.75" x14ac:dyDescent="0.2">
      <c r="A1212" s="43">
        <f>+'Key Dates'!$B$8-98</f>
        <v>43312</v>
      </c>
      <c r="B1212" s="43">
        <f>+'Key Dates'!$B$8-98</f>
        <v>43312</v>
      </c>
      <c r="C1212" s="22" t="s">
        <v>2667</v>
      </c>
      <c r="D1212" s="23" t="s">
        <v>74</v>
      </c>
      <c r="E1212" s="24" t="s">
        <v>144</v>
      </c>
      <c r="F1212" s="24" t="s">
        <v>2145</v>
      </c>
      <c r="G1212" s="21"/>
      <c r="H1212" s="21"/>
    </row>
    <row r="1213" spans="1:8" s="6" customFormat="1" ht="78.75" x14ac:dyDescent="0.2">
      <c r="A1213" s="43">
        <f>+'Key Dates'!$B$8-98</f>
        <v>43312</v>
      </c>
      <c r="B1213" s="43">
        <f>+'Key Dates'!$B$8-98</f>
        <v>43312</v>
      </c>
      <c r="C1213" s="22" t="s">
        <v>2668</v>
      </c>
      <c r="D1213" s="23" t="s">
        <v>74</v>
      </c>
      <c r="E1213" s="24" t="s">
        <v>145</v>
      </c>
      <c r="F1213" s="24" t="s">
        <v>2145</v>
      </c>
      <c r="G1213" s="21"/>
      <c r="H1213" s="21"/>
    </row>
    <row r="1214" spans="1:8" s="6" customFormat="1" ht="78.75" x14ac:dyDescent="0.2">
      <c r="A1214" s="43">
        <f>+'Key Dates'!$B$8-98</f>
        <v>43312</v>
      </c>
      <c r="B1214" s="43">
        <f>+'Key Dates'!$B$8-98</f>
        <v>43312</v>
      </c>
      <c r="C1214" s="22" t="s">
        <v>2669</v>
      </c>
      <c r="D1214" s="23" t="s">
        <v>74</v>
      </c>
      <c r="E1214" s="24" t="s">
        <v>156</v>
      </c>
      <c r="F1214" s="24" t="s">
        <v>2145</v>
      </c>
      <c r="G1214" s="21"/>
      <c r="H1214" s="21"/>
    </row>
    <row r="1215" spans="1:8" s="6" customFormat="1" ht="94.5" x14ac:dyDescent="0.2">
      <c r="A1215" s="43">
        <f>+'Key Dates'!$B$8-98</f>
        <v>43312</v>
      </c>
      <c r="B1215" s="43">
        <f>+'Key Dates'!$B$8-98</f>
        <v>43312</v>
      </c>
      <c r="C1215" s="22" t="s">
        <v>2670</v>
      </c>
      <c r="D1215" s="23" t="s">
        <v>74</v>
      </c>
      <c r="E1215" s="24" t="s">
        <v>157</v>
      </c>
      <c r="F1215" s="24" t="s">
        <v>2145</v>
      </c>
      <c r="G1215" s="21"/>
      <c r="H1215" s="21"/>
    </row>
    <row r="1216" spans="1:8" s="6" customFormat="1" ht="78.75" x14ac:dyDescent="0.2">
      <c r="A1216" s="43">
        <f>+'Key Dates'!$B$8-98</f>
        <v>43312</v>
      </c>
      <c r="B1216" s="43">
        <f>+'Key Dates'!$B$8-98</f>
        <v>43312</v>
      </c>
      <c r="C1216" s="22" t="s">
        <v>2671</v>
      </c>
      <c r="D1216" s="23" t="s">
        <v>74</v>
      </c>
      <c r="E1216" s="24" t="s">
        <v>135</v>
      </c>
      <c r="F1216" s="24" t="s">
        <v>2145</v>
      </c>
      <c r="G1216" s="21"/>
      <c r="H1216" s="21"/>
    </row>
    <row r="1217" spans="1:8" s="6" customFormat="1" ht="94.5" x14ac:dyDescent="0.2">
      <c r="A1217" s="43">
        <f>+'Key Dates'!$B$8-98</f>
        <v>43312</v>
      </c>
      <c r="B1217" s="43">
        <f>+'Key Dates'!$B$8-98</f>
        <v>43312</v>
      </c>
      <c r="C1217" s="22" t="s">
        <v>2672</v>
      </c>
      <c r="D1217" s="23" t="s">
        <v>74</v>
      </c>
      <c r="E1217" s="24" t="s">
        <v>146</v>
      </c>
      <c r="F1217" s="24" t="s">
        <v>2145</v>
      </c>
      <c r="G1217" s="21"/>
      <c r="H1217" s="21"/>
    </row>
    <row r="1218" spans="1:8" s="6" customFormat="1" ht="94.5" x14ac:dyDescent="0.2">
      <c r="A1218" s="43">
        <f>+'Key Dates'!$B$8-98</f>
        <v>43312</v>
      </c>
      <c r="B1218" s="43">
        <f>+'Key Dates'!$B$8-98</f>
        <v>43312</v>
      </c>
      <c r="C1218" s="22" t="s">
        <v>2673</v>
      </c>
      <c r="D1218" s="23" t="s">
        <v>74</v>
      </c>
      <c r="E1218" s="24" t="s">
        <v>147</v>
      </c>
      <c r="F1218" s="24" t="s">
        <v>2145</v>
      </c>
      <c r="G1218" s="21"/>
      <c r="H1218" s="21"/>
    </row>
    <row r="1219" spans="1:8" s="6" customFormat="1" ht="94.5" x14ac:dyDescent="0.2">
      <c r="A1219" s="43">
        <f>+'Key Dates'!$B$7-14</f>
        <v>43312</v>
      </c>
      <c r="B1219" s="43">
        <f>+'Key Dates'!$B$7-14</f>
        <v>43312</v>
      </c>
      <c r="C1219" s="25" t="s">
        <v>1699</v>
      </c>
      <c r="D1219" s="23" t="s">
        <v>1698</v>
      </c>
      <c r="E1219" s="24" t="s">
        <v>138</v>
      </c>
      <c r="F1219" s="24" t="s">
        <v>13</v>
      </c>
      <c r="G1219" s="21"/>
      <c r="H1219" s="21"/>
    </row>
    <row r="1220" spans="1:8" s="6" customFormat="1" ht="94.5" x14ac:dyDescent="0.2">
      <c r="A1220" s="43">
        <f>+'Key Dates'!$B$7-14</f>
        <v>43312</v>
      </c>
      <c r="B1220" s="43">
        <f>+'Key Dates'!$B$7-14</f>
        <v>43312</v>
      </c>
      <c r="C1220" s="25" t="s">
        <v>1700</v>
      </c>
      <c r="D1220" s="23" t="s">
        <v>1698</v>
      </c>
      <c r="E1220" s="24" t="s">
        <v>158</v>
      </c>
      <c r="F1220" s="24" t="s">
        <v>13</v>
      </c>
      <c r="G1220" s="21"/>
      <c r="H1220" s="21"/>
    </row>
    <row r="1221" spans="1:8" s="6" customFormat="1" ht="110.25" x14ac:dyDescent="0.2">
      <c r="A1221" s="43">
        <f>+'Key Dates'!$B$7-14</f>
        <v>43312</v>
      </c>
      <c r="B1221" s="43">
        <f>+'Key Dates'!$B$7-14</f>
        <v>43312</v>
      </c>
      <c r="C1221" s="25" t="s">
        <v>1701</v>
      </c>
      <c r="D1221" s="23" t="s">
        <v>1698</v>
      </c>
      <c r="E1221" s="24" t="s">
        <v>144</v>
      </c>
      <c r="F1221" s="24" t="s">
        <v>13</v>
      </c>
      <c r="G1221" s="21"/>
      <c r="H1221" s="21"/>
    </row>
    <row r="1222" spans="1:8" s="6" customFormat="1" ht="110.25" x14ac:dyDescent="0.2">
      <c r="A1222" s="43">
        <f>+'Key Dates'!$B$7-14</f>
        <v>43312</v>
      </c>
      <c r="B1222" s="43">
        <f>+'Key Dates'!$B$7-14</f>
        <v>43312</v>
      </c>
      <c r="C1222" s="25" t="s">
        <v>1702</v>
      </c>
      <c r="D1222" s="23" t="s">
        <v>1698</v>
      </c>
      <c r="E1222" s="24" t="s">
        <v>145</v>
      </c>
      <c r="F1222" s="24" t="s">
        <v>13</v>
      </c>
      <c r="G1222" s="21"/>
      <c r="H1222" s="21"/>
    </row>
    <row r="1223" spans="1:8" s="6" customFormat="1" ht="110.25" x14ac:dyDescent="0.2">
      <c r="A1223" s="43">
        <f>+'Key Dates'!$B$7-14</f>
        <v>43312</v>
      </c>
      <c r="B1223" s="43">
        <f>+'Key Dates'!$B$7-14</f>
        <v>43312</v>
      </c>
      <c r="C1223" s="25" t="s">
        <v>1703</v>
      </c>
      <c r="D1223" s="23" t="s">
        <v>1698</v>
      </c>
      <c r="E1223" s="24" t="s">
        <v>156</v>
      </c>
      <c r="F1223" s="24" t="s">
        <v>13</v>
      </c>
      <c r="G1223" s="21"/>
      <c r="H1223" s="21"/>
    </row>
    <row r="1224" spans="1:8" s="6" customFormat="1" ht="110.25" x14ac:dyDescent="0.2">
      <c r="A1224" s="43">
        <f>+'Key Dates'!$B$7-14</f>
        <v>43312</v>
      </c>
      <c r="B1224" s="43">
        <f>+'Key Dates'!$B$7-14</f>
        <v>43312</v>
      </c>
      <c r="C1224" s="25" t="s">
        <v>1704</v>
      </c>
      <c r="D1224" s="23" t="s">
        <v>1698</v>
      </c>
      <c r="E1224" s="24" t="s">
        <v>157</v>
      </c>
      <c r="F1224" s="24" t="s">
        <v>13</v>
      </c>
      <c r="G1224" s="21"/>
      <c r="H1224" s="21"/>
    </row>
    <row r="1225" spans="1:8" s="6" customFormat="1" ht="110.25" x14ac:dyDescent="0.2">
      <c r="A1225" s="43">
        <f>+'Key Dates'!$B$7-14</f>
        <v>43312</v>
      </c>
      <c r="B1225" s="43">
        <f>+'Key Dates'!$B$7-14</f>
        <v>43312</v>
      </c>
      <c r="C1225" s="25" t="s">
        <v>1705</v>
      </c>
      <c r="D1225" s="23" t="s">
        <v>1698</v>
      </c>
      <c r="E1225" s="24" t="s">
        <v>146</v>
      </c>
      <c r="F1225" s="24" t="s">
        <v>13</v>
      </c>
      <c r="G1225" s="21"/>
      <c r="H1225" s="21"/>
    </row>
    <row r="1226" spans="1:8" s="6" customFormat="1" ht="110.25" x14ac:dyDescent="0.2">
      <c r="A1226" s="43">
        <f>+'Key Dates'!$B$7-14</f>
        <v>43312</v>
      </c>
      <c r="B1226" s="43">
        <f>+'Key Dates'!$B$7-14</f>
        <v>43312</v>
      </c>
      <c r="C1226" s="25" t="s">
        <v>1706</v>
      </c>
      <c r="D1226" s="23" t="s">
        <v>1698</v>
      </c>
      <c r="E1226" s="24" t="s">
        <v>147</v>
      </c>
      <c r="F1226" s="24" t="s">
        <v>13</v>
      </c>
      <c r="G1226" s="21"/>
      <c r="H1226" s="21"/>
    </row>
    <row r="1227" spans="1:8" s="6" customFormat="1" ht="94.5" x14ac:dyDescent="0.2">
      <c r="A1227" s="43">
        <f>+'Key Dates'!$B$7-14</f>
        <v>43312</v>
      </c>
      <c r="B1227" s="43">
        <f>+'Key Dates'!$B$7-14</f>
        <v>43312</v>
      </c>
      <c r="C1227" s="25" t="s">
        <v>510</v>
      </c>
      <c r="D1227" s="23" t="s">
        <v>503</v>
      </c>
      <c r="E1227" s="24" t="s">
        <v>138</v>
      </c>
      <c r="F1227" s="24" t="s">
        <v>10</v>
      </c>
      <c r="G1227" s="21"/>
      <c r="H1227" s="21"/>
    </row>
    <row r="1228" spans="1:8" s="6" customFormat="1" ht="94.5" x14ac:dyDescent="0.2">
      <c r="A1228" s="43">
        <f>+'Key Dates'!$B$7-14</f>
        <v>43312</v>
      </c>
      <c r="B1228" s="43">
        <f>+'Key Dates'!$B$7-14</f>
        <v>43312</v>
      </c>
      <c r="C1228" s="25" t="s">
        <v>511</v>
      </c>
      <c r="D1228" s="23" t="s">
        <v>503</v>
      </c>
      <c r="E1228" s="24" t="s">
        <v>158</v>
      </c>
      <c r="F1228" s="24" t="s">
        <v>10</v>
      </c>
      <c r="G1228" s="21"/>
      <c r="H1228" s="21"/>
    </row>
    <row r="1229" spans="1:8" s="6" customFormat="1" ht="110.25" x14ac:dyDescent="0.2">
      <c r="A1229" s="43">
        <f>+'Key Dates'!$B$7-14</f>
        <v>43312</v>
      </c>
      <c r="B1229" s="43">
        <f>+'Key Dates'!$B$7-14</f>
        <v>43312</v>
      </c>
      <c r="C1229" s="25" t="s">
        <v>512</v>
      </c>
      <c r="D1229" s="23" t="s">
        <v>503</v>
      </c>
      <c r="E1229" s="24" t="s">
        <v>144</v>
      </c>
      <c r="F1229" s="24" t="s">
        <v>10</v>
      </c>
      <c r="G1229" s="21"/>
      <c r="H1229" s="21"/>
    </row>
    <row r="1230" spans="1:8" s="6" customFormat="1" ht="110.25" x14ac:dyDescent="0.2">
      <c r="A1230" s="43">
        <f>+'Key Dates'!$B$7-14</f>
        <v>43312</v>
      </c>
      <c r="B1230" s="43">
        <f>+'Key Dates'!$B$7-14</f>
        <v>43312</v>
      </c>
      <c r="C1230" s="25" t="s">
        <v>514</v>
      </c>
      <c r="D1230" s="23" t="s">
        <v>503</v>
      </c>
      <c r="E1230" s="24" t="s">
        <v>145</v>
      </c>
      <c r="F1230" s="24" t="s">
        <v>10</v>
      </c>
      <c r="G1230" s="21"/>
      <c r="H1230" s="21"/>
    </row>
    <row r="1231" spans="1:8" s="6" customFormat="1" ht="110.25" x14ac:dyDescent="0.2">
      <c r="A1231" s="43">
        <f>+'Key Dates'!$B$7-14</f>
        <v>43312</v>
      </c>
      <c r="B1231" s="43">
        <f>+'Key Dates'!$B$7-14</f>
        <v>43312</v>
      </c>
      <c r="C1231" s="25" t="s">
        <v>515</v>
      </c>
      <c r="D1231" s="23" t="s">
        <v>503</v>
      </c>
      <c r="E1231" s="24" t="s">
        <v>156</v>
      </c>
      <c r="F1231" s="24" t="s">
        <v>10</v>
      </c>
      <c r="G1231" s="21"/>
      <c r="H1231" s="21"/>
    </row>
    <row r="1232" spans="1:8" s="6" customFormat="1" ht="110.25" x14ac:dyDescent="0.2">
      <c r="A1232" s="43">
        <f>+'Key Dates'!$B$7-14</f>
        <v>43312</v>
      </c>
      <c r="B1232" s="43">
        <f>+'Key Dates'!$B$7-14</f>
        <v>43312</v>
      </c>
      <c r="C1232" s="25" t="s">
        <v>516</v>
      </c>
      <c r="D1232" s="23" t="s">
        <v>503</v>
      </c>
      <c r="E1232" s="24" t="s">
        <v>157</v>
      </c>
      <c r="F1232" s="24" t="s">
        <v>10</v>
      </c>
      <c r="G1232" s="21"/>
      <c r="H1232" s="21"/>
    </row>
    <row r="1233" spans="1:8" s="6" customFormat="1" ht="110.25" x14ac:dyDescent="0.2">
      <c r="A1233" s="43">
        <f>+'Key Dates'!$B$7-14</f>
        <v>43312</v>
      </c>
      <c r="B1233" s="43">
        <f>+'Key Dates'!$B$7-14</f>
        <v>43312</v>
      </c>
      <c r="C1233" s="25" t="s">
        <v>513</v>
      </c>
      <c r="D1233" s="23" t="s">
        <v>503</v>
      </c>
      <c r="E1233" s="24" t="s">
        <v>146</v>
      </c>
      <c r="F1233" s="24" t="s">
        <v>10</v>
      </c>
      <c r="G1233" s="21"/>
      <c r="H1233" s="21"/>
    </row>
    <row r="1234" spans="1:8" s="6" customFormat="1" ht="110.25" x14ac:dyDescent="0.2">
      <c r="A1234" s="43">
        <f>+'Key Dates'!$B$7-14</f>
        <v>43312</v>
      </c>
      <c r="B1234" s="43">
        <f>+'Key Dates'!$B$7-14</f>
        <v>43312</v>
      </c>
      <c r="C1234" s="25" t="s">
        <v>526</v>
      </c>
      <c r="D1234" s="23" t="s">
        <v>503</v>
      </c>
      <c r="E1234" s="24" t="s">
        <v>147</v>
      </c>
      <c r="F1234" s="24" t="s">
        <v>10</v>
      </c>
      <c r="G1234" s="21"/>
      <c r="H1234" s="21"/>
    </row>
    <row r="1235" spans="1:8" s="6" customFormat="1" ht="94.5" x14ac:dyDescent="0.2">
      <c r="A1235" s="43">
        <f>+'Key Dates'!$B$7-14</f>
        <v>43312</v>
      </c>
      <c r="B1235" s="43">
        <f>+'Key Dates'!$B$7-14</f>
        <v>43312</v>
      </c>
      <c r="C1235" s="25" t="s">
        <v>517</v>
      </c>
      <c r="D1235" s="23" t="s">
        <v>22</v>
      </c>
      <c r="E1235" s="24" t="s">
        <v>138</v>
      </c>
      <c r="F1235" s="24" t="s">
        <v>2144</v>
      </c>
      <c r="G1235" s="21"/>
      <c r="H1235" s="21"/>
    </row>
    <row r="1236" spans="1:8" s="6" customFormat="1" ht="94.5" x14ac:dyDescent="0.2">
      <c r="A1236" s="43">
        <f>+'Key Dates'!$B$7-14</f>
        <v>43312</v>
      </c>
      <c r="B1236" s="43">
        <f>+'Key Dates'!$B$7-14</f>
        <v>43312</v>
      </c>
      <c r="C1236" s="25" t="s">
        <v>485</v>
      </c>
      <c r="D1236" s="23" t="s">
        <v>22</v>
      </c>
      <c r="E1236" s="24" t="s">
        <v>142</v>
      </c>
      <c r="F1236" s="24" t="s">
        <v>2144</v>
      </c>
      <c r="G1236" s="21"/>
      <c r="H1236" s="21"/>
    </row>
    <row r="1237" spans="1:8" s="6" customFormat="1" ht="94.5" x14ac:dyDescent="0.2">
      <c r="A1237" s="43">
        <f>+'Key Dates'!$B$7-14</f>
        <v>43312</v>
      </c>
      <c r="B1237" s="43">
        <f>+'Key Dates'!$B$7-14</f>
        <v>43312</v>
      </c>
      <c r="C1237" s="25" t="s">
        <v>486</v>
      </c>
      <c r="D1237" s="23" t="s">
        <v>22</v>
      </c>
      <c r="E1237" s="24" t="s">
        <v>158</v>
      </c>
      <c r="F1237" s="24" t="s">
        <v>2144</v>
      </c>
      <c r="G1237" s="21"/>
      <c r="H1237" s="21"/>
    </row>
    <row r="1238" spans="1:8" s="6" customFormat="1" ht="94.5" x14ac:dyDescent="0.2">
      <c r="A1238" s="43">
        <f>+'Key Dates'!$B$7-14</f>
        <v>43312</v>
      </c>
      <c r="B1238" s="43">
        <f>+'Key Dates'!$B$7-14</f>
        <v>43312</v>
      </c>
      <c r="C1238" s="25" t="s">
        <v>488</v>
      </c>
      <c r="D1238" s="23" t="s">
        <v>22</v>
      </c>
      <c r="E1238" s="24" t="s">
        <v>144</v>
      </c>
      <c r="F1238" s="24" t="s">
        <v>2144</v>
      </c>
      <c r="G1238" s="21"/>
      <c r="H1238" s="21"/>
    </row>
    <row r="1239" spans="1:8" s="6" customFormat="1" ht="94.5" x14ac:dyDescent="0.2">
      <c r="A1239" s="43">
        <f>+'Key Dates'!$B$7-14</f>
        <v>43312</v>
      </c>
      <c r="B1239" s="43">
        <f>+'Key Dates'!$B$7-14</f>
        <v>43312</v>
      </c>
      <c r="C1239" s="25" t="s">
        <v>487</v>
      </c>
      <c r="D1239" s="23" t="s">
        <v>22</v>
      </c>
      <c r="E1239" s="24" t="s">
        <v>145</v>
      </c>
      <c r="F1239" s="24" t="s">
        <v>2144</v>
      </c>
      <c r="G1239" s="21"/>
      <c r="H1239" s="21"/>
    </row>
    <row r="1240" spans="1:8" s="6" customFormat="1" ht="94.5" x14ac:dyDescent="0.2">
      <c r="A1240" s="43">
        <f>+'Key Dates'!$B$7-14</f>
        <v>43312</v>
      </c>
      <c r="B1240" s="43">
        <f>+'Key Dates'!$B$7-14</f>
        <v>43312</v>
      </c>
      <c r="C1240" s="25" t="s">
        <v>489</v>
      </c>
      <c r="D1240" s="23" t="s">
        <v>22</v>
      </c>
      <c r="E1240" s="24" t="s">
        <v>156</v>
      </c>
      <c r="F1240" s="24" t="s">
        <v>2144</v>
      </c>
      <c r="G1240" s="21"/>
      <c r="H1240" s="21"/>
    </row>
    <row r="1241" spans="1:8" s="6" customFormat="1" ht="94.5" x14ac:dyDescent="0.2">
      <c r="A1241" s="43">
        <f>+'Key Dates'!$B$7-14</f>
        <v>43312</v>
      </c>
      <c r="B1241" s="43">
        <f>+'Key Dates'!$B$7-14</f>
        <v>43312</v>
      </c>
      <c r="C1241" s="25" t="s">
        <v>490</v>
      </c>
      <c r="D1241" s="23" t="s">
        <v>22</v>
      </c>
      <c r="E1241" s="24" t="s">
        <v>157</v>
      </c>
      <c r="F1241" s="24" t="s">
        <v>2144</v>
      </c>
      <c r="G1241" s="21"/>
      <c r="H1241" s="21"/>
    </row>
    <row r="1242" spans="1:8" s="6" customFormat="1" ht="94.5" x14ac:dyDescent="0.2">
      <c r="A1242" s="43">
        <f>+'Key Dates'!$B$7-14</f>
        <v>43312</v>
      </c>
      <c r="B1242" s="43">
        <f>+'Key Dates'!$B$7-14</f>
        <v>43312</v>
      </c>
      <c r="C1242" s="25" t="s">
        <v>491</v>
      </c>
      <c r="D1242" s="23" t="s">
        <v>22</v>
      </c>
      <c r="E1242" s="24" t="s">
        <v>146</v>
      </c>
      <c r="F1242" s="24" t="s">
        <v>2144</v>
      </c>
      <c r="G1242" s="21"/>
      <c r="H1242" s="21"/>
    </row>
    <row r="1243" spans="1:8" s="6" customFormat="1" ht="94.5" x14ac:dyDescent="0.2">
      <c r="A1243" s="43">
        <f>+'Key Dates'!$B$7-14</f>
        <v>43312</v>
      </c>
      <c r="B1243" s="43">
        <f>+'Key Dates'!$B$7-14</f>
        <v>43312</v>
      </c>
      <c r="C1243" s="25" t="s">
        <v>626</v>
      </c>
      <c r="D1243" s="23" t="s">
        <v>22</v>
      </c>
      <c r="E1243" s="24" t="s">
        <v>147</v>
      </c>
      <c r="F1243" s="24" t="s">
        <v>2144</v>
      </c>
      <c r="G1243" s="21"/>
      <c r="H1243" s="21"/>
    </row>
    <row r="1244" spans="1:8" s="6" customFormat="1" ht="78.75" x14ac:dyDescent="0.2">
      <c r="A1244" s="43">
        <f>+'Key Dates'!$B$7-14</f>
        <v>43312</v>
      </c>
      <c r="B1244" s="43">
        <f>+'Key Dates'!$B$7-14</f>
        <v>43312</v>
      </c>
      <c r="C1244" s="25" t="s">
        <v>533</v>
      </c>
      <c r="D1244" s="23" t="s">
        <v>31</v>
      </c>
      <c r="E1244" s="24" t="s">
        <v>138</v>
      </c>
      <c r="F1244" s="24" t="s">
        <v>10</v>
      </c>
      <c r="G1244" s="21"/>
      <c r="H1244" s="21"/>
    </row>
    <row r="1245" spans="1:8" s="6" customFormat="1" ht="78.75" x14ac:dyDescent="0.2">
      <c r="A1245" s="43">
        <f>+'Key Dates'!$B$7-14</f>
        <v>43312</v>
      </c>
      <c r="B1245" s="43">
        <f>+'Key Dates'!$B$7-14</f>
        <v>43312</v>
      </c>
      <c r="C1245" s="25" t="s">
        <v>534</v>
      </c>
      <c r="D1245" s="23" t="s">
        <v>31</v>
      </c>
      <c r="E1245" s="24" t="s">
        <v>158</v>
      </c>
      <c r="F1245" s="24" t="s">
        <v>10</v>
      </c>
      <c r="G1245" s="21"/>
      <c r="H1245" s="21"/>
    </row>
    <row r="1246" spans="1:8" s="6" customFormat="1" ht="78.75" x14ac:dyDescent="0.2">
      <c r="A1246" s="43">
        <f>+'Key Dates'!$B$7-14</f>
        <v>43312</v>
      </c>
      <c r="B1246" s="43">
        <f>+'Key Dates'!$B$7-14</f>
        <v>43312</v>
      </c>
      <c r="C1246" s="25" t="s">
        <v>535</v>
      </c>
      <c r="D1246" s="23" t="s">
        <v>31</v>
      </c>
      <c r="E1246" s="24" t="s">
        <v>144</v>
      </c>
      <c r="F1246" s="24" t="s">
        <v>10</v>
      </c>
      <c r="G1246" s="21"/>
      <c r="H1246" s="21"/>
    </row>
    <row r="1247" spans="1:8" s="6" customFormat="1" ht="78.75" x14ac:dyDescent="0.2">
      <c r="A1247" s="43">
        <f>+'Key Dates'!$B$7-14</f>
        <v>43312</v>
      </c>
      <c r="B1247" s="43">
        <f>+'Key Dates'!$B$7-14</f>
        <v>43312</v>
      </c>
      <c r="C1247" s="25" t="s">
        <v>536</v>
      </c>
      <c r="D1247" s="23" t="s">
        <v>31</v>
      </c>
      <c r="E1247" s="24" t="s">
        <v>145</v>
      </c>
      <c r="F1247" s="24" t="s">
        <v>10</v>
      </c>
      <c r="G1247" s="21"/>
      <c r="H1247" s="21"/>
    </row>
    <row r="1248" spans="1:8" s="6" customFormat="1" ht="78.75" x14ac:dyDescent="0.2">
      <c r="A1248" s="43">
        <f>+'Key Dates'!$B$7-14</f>
        <v>43312</v>
      </c>
      <c r="B1248" s="43">
        <f>+'Key Dates'!$B$7-14</f>
        <v>43312</v>
      </c>
      <c r="C1248" s="25" t="s">
        <v>537</v>
      </c>
      <c r="D1248" s="23" t="s">
        <v>31</v>
      </c>
      <c r="E1248" s="24" t="s">
        <v>156</v>
      </c>
      <c r="F1248" s="24" t="s">
        <v>10</v>
      </c>
      <c r="G1248" s="21"/>
      <c r="H1248" s="21"/>
    </row>
    <row r="1249" spans="1:8" s="6" customFormat="1" ht="94.5" x14ac:dyDescent="0.2">
      <c r="A1249" s="43">
        <f>+'Key Dates'!$B$7-14</f>
        <v>43312</v>
      </c>
      <c r="B1249" s="43">
        <f>+'Key Dates'!$B$7-14</f>
        <v>43312</v>
      </c>
      <c r="C1249" s="25" t="s">
        <v>538</v>
      </c>
      <c r="D1249" s="23" t="s">
        <v>31</v>
      </c>
      <c r="E1249" s="24" t="s">
        <v>157</v>
      </c>
      <c r="F1249" s="24" t="s">
        <v>10</v>
      </c>
      <c r="G1249" s="21"/>
      <c r="H1249" s="21"/>
    </row>
    <row r="1250" spans="1:8" s="6" customFormat="1" ht="94.5" x14ac:dyDescent="0.2">
      <c r="A1250" s="43">
        <f>+'Key Dates'!$B$7-14</f>
        <v>43312</v>
      </c>
      <c r="B1250" s="43">
        <f>+'Key Dates'!$B$7-14</f>
        <v>43312</v>
      </c>
      <c r="C1250" s="25" t="s">
        <v>2018</v>
      </c>
      <c r="D1250" s="23" t="s">
        <v>14</v>
      </c>
      <c r="E1250" s="24" t="s">
        <v>138</v>
      </c>
      <c r="F1250" s="24" t="s">
        <v>10</v>
      </c>
      <c r="G1250" s="21"/>
      <c r="H1250" s="21"/>
    </row>
    <row r="1251" spans="1:8" s="6" customFormat="1" ht="94.5" x14ac:dyDescent="0.2">
      <c r="A1251" s="43">
        <f>+'Key Dates'!$B$7-14</f>
        <v>43312</v>
      </c>
      <c r="B1251" s="43">
        <f>+'Key Dates'!$B$7-14</f>
        <v>43312</v>
      </c>
      <c r="C1251" s="25" t="s">
        <v>2019</v>
      </c>
      <c r="D1251" s="23" t="s">
        <v>14</v>
      </c>
      <c r="E1251" s="24" t="s">
        <v>158</v>
      </c>
      <c r="F1251" s="24" t="s">
        <v>10</v>
      </c>
      <c r="G1251" s="21"/>
      <c r="H1251" s="21"/>
    </row>
    <row r="1252" spans="1:8" s="6" customFormat="1" ht="110.25" x14ac:dyDescent="0.2">
      <c r="A1252" s="43">
        <f>+'Key Dates'!$B$7-14</f>
        <v>43312</v>
      </c>
      <c r="B1252" s="43">
        <f>+'Key Dates'!$B$7-14</f>
        <v>43312</v>
      </c>
      <c r="C1252" s="25" t="s">
        <v>2020</v>
      </c>
      <c r="D1252" s="23" t="s">
        <v>14</v>
      </c>
      <c r="E1252" s="24" t="s">
        <v>144</v>
      </c>
      <c r="F1252" s="24" t="s">
        <v>10</v>
      </c>
      <c r="G1252" s="21"/>
      <c r="H1252" s="21"/>
    </row>
    <row r="1253" spans="1:8" s="6" customFormat="1" ht="110.25" x14ac:dyDescent="0.2">
      <c r="A1253" s="43">
        <f>+'Key Dates'!$B$7-14</f>
        <v>43312</v>
      </c>
      <c r="B1253" s="43">
        <f>+'Key Dates'!$B$7-14</f>
        <v>43312</v>
      </c>
      <c r="C1253" s="25" t="s">
        <v>2021</v>
      </c>
      <c r="D1253" s="23" t="s">
        <v>14</v>
      </c>
      <c r="E1253" s="24" t="s">
        <v>145</v>
      </c>
      <c r="F1253" s="24" t="s">
        <v>10</v>
      </c>
      <c r="G1253" s="21"/>
      <c r="H1253" s="21"/>
    </row>
    <row r="1254" spans="1:8" s="6" customFormat="1" ht="110.25" x14ac:dyDescent="0.2">
      <c r="A1254" s="43">
        <f>+'Key Dates'!$B$7-14</f>
        <v>43312</v>
      </c>
      <c r="B1254" s="43">
        <f>+'Key Dates'!$B$7-14</f>
        <v>43312</v>
      </c>
      <c r="C1254" s="25" t="s">
        <v>2022</v>
      </c>
      <c r="D1254" s="23" t="s">
        <v>14</v>
      </c>
      <c r="E1254" s="24" t="s">
        <v>156</v>
      </c>
      <c r="F1254" s="24" t="s">
        <v>10</v>
      </c>
      <c r="G1254" s="21"/>
      <c r="H1254" s="21"/>
    </row>
    <row r="1255" spans="1:8" s="6" customFormat="1" ht="110.25" x14ac:dyDescent="0.2">
      <c r="A1255" s="43">
        <f>+'Key Dates'!$B$7-14</f>
        <v>43312</v>
      </c>
      <c r="B1255" s="43">
        <f>+'Key Dates'!$B$7-14</f>
        <v>43312</v>
      </c>
      <c r="C1255" s="25" t="s">
        <v>2023</v>
      </c>
      <c r="D1255" s="23" t="s">
        <v>14</v>
      </c>
      <c r="E1255" s="24" t="s">
        <v>157</v>
      </c>
      <c r="F1255" s="24" t="s">
        <v>10</v>
      </c>
      <c r="G1255" s="21"/>
      <c r="H1255" s="21"/>
    </row>
    <row r="1256" spans="1:8" s="6" customFormat="1" ht="78.75" x14ac:dyDescent="0.2">
      <c r="A1256" s="43">
        <f>+'Key Dates'!$B$7-14</f>
        <v>43312</v>
      </c>
      <c r="B1256" s="43">
        <f>+'Key Dates'!$B$7-1</f>
        <v>43325</v>
      </c>
      <c r="C1256" s="25" t="s">
        <v>600</v>
      </c>
      <c r="D1256" s="23">
        <v>206.83</v>
      </c>
      <c r="E1256" s="24" t="s">
        <v>138</v>
      </c>
      <c r="F1256" s="24" t="s">
        <v>49</v>
      </c>
      <c r="G1256" s="21"/>
      <c r="H1256" s="21"/>
    </row>
    <row r="1257" spans="1:8" s="6" customFormat="1" ht="94.5" x14ac:dyDescent="0.2">
      <c r="A1257" s="43">
        <f>+'Key Dates'!$B$7-14</f>
        <v>43312</v>
      </c>
      <c r="B1257" s="43">
        <f>+'Key Dates'!$B$7-1</f>
        <v>43325</v>
      </c>
      <c r="C1257" s="25" t="s">
        <v>602</v>
      </c>
      <c r="D1257" s="23">
        <v>206.83</v>
      </c>
      <c r="E1257" s="24" t="s">
        <v>142</v>
      </c>
      <c r="F1257" s="24" t="s">
        <v>49</v>
      </c>
      <c r="G1257" s="21"/>
      <c r="H1257" s="21"/>
    </row>
    <row r="1258" spans="1:8" s="6" customFormat="1" ht="78.75" x14ac:dyDescent="0.2">
      <c r="A1258" s="43">
        <f>+'Key Dates'!$B$7-14</f>
        <v>43312</v>
      </c>
      <c r="B1258" s="43">
        <f>+'Key Dates'!$B$7-1</f>
        <v>43325</v>
      </c>
      <c r="C1258" s="25" t="s">
        <v>601</v>
      </c>
      <c r="D1258" s="23">
        <v>206.83</v>
      </c>
      <c r="E1258" s="24" t="s">
        <v>158</v>
      </c>
      <c r="F1258" s="24" t="s">
        <v>49</v>
      </c>
      <c r="G1258" s="21"/>
      <c r="H1258" s="21"/>
    </row>
    <row r="1259" spans="1:8" s="6" customFormat="1" ht="94.5" x14ac:dyDescent="0.2">
      <c r="A1259" s="43">
        <f>+'Key Dates'!$B$7-14</f>
        <v>43312</v>
      </c>
      <c r="B1259" s="43">
        <f>+'Key Dates'!$B$7-1</f>
        <v>43325</v>
      </c>
      <c r="C1259" s="25" t="s">
        <v>603</v>
      </c>
      <c r="D1259" s="23">
        <v>206.83</v>
      </c>
      <c r="E1259" s="24" t="s">
        <v>144</v>
      </c>
      <c r="F1259" s="24" t="s">
        <v>49</v>
      </c>
      <c r="G1259" s="21"/>
      <c r="H1259" s="21"/>
    </row>
    <row r="1260" spans="1:8" s="6" customFormat="1" ht="94.5" x14ac:dyDescent="0.2">
      <c r="A1260" s="43">
        <f>+'Key Dates'!$B$7-14</f>
        <v>43312</v>
      </c>
      <c r="B1260" s="43">
        <f>+'Key Dates'!$B$7-1</f>
        <v>43325</v>
      </c>
      <c r="C1260" s="25" t="s">
        <v>604</v>
      </c>
      <c r="D1260" s="23">
        <v>206.83</v>
      </c>
      <c r="E1260" s="24" t="s">
        <v>145</v>
      </c>
      <c r="F1260" s="24" t="s">
        <v>49</v>
      </c>
      <c r="G1260" s="21"/>
      <c r="H1260" s="21"/>
    </row>
    <row r="1261" spans="1:8" s="6" customFormat="1" ht="94.5" x14ac:dyDescent="0.2">
      <c r="A1261" s="43">
        <f>+'Key Dates'!$B$7-14</f>
        <v>43312</v>
      </c>
      <c r="B1261" s="43">
        <f>+'Key Dates'!$B$7-1</f>
        <v>43325</v>
      </c>
      <c r="C1261" s="25" t="s">
        <v>605</v>
      </c>
      <c r="D1261" s="23">
        <v>206.83</v>
      </c>
      <c r="E1261" s="24" t="s">
        <v>156</v>
      </c>
      <c r="F1261" s="24" t="s">
        <v>49</v>
      </c>
      <c r="G1261" s="21"/>
      <c r="H1261" s="21"/>
    </row>
    <row r="1262" spans="1:8" s="6" customFormat="1" ht="94.5" x14ac:dyDescent="0.2">
      <c r="A1262" s="43">
        <f>+'Key Dates'!$B$7-14</f>
        <v>43312</v>
      </c>
      <c r="B1262" s="43">
        <f>+'Key Dates'!$B$7-1</f>
        <v>43325</v>
      </c>
      <c r="C1262" s="25" t="s">
        <v>606</v>
      </c>
      <c r="D1262" s="23">
        <v>206.83</v>
      </c>
      <c r="E1262" s="24" t="s">
        <v>157</v>
      </c>
      <c r="F1262" s="24" t="s">
        <v>49</v>
      </c>
      <c r="G1262" s="21"/>
      <c r="H1262" s="21"/>
    </row>
    <row r="1263" spans="1:8" s="6" customFormat="1" ht="94.5" x14ac:dyDescent="0.2">
      <c r="A1263" s="43">
        <f>+'Key Dates'!$B$7-14</f>
        <v>43312</v>
      </c>
      <c r="B1263" s="43">
        <f>+'Key Dates'!$B$7-1</f>
        <v>43325</v>
      </c>
      <c r="C1263" s="25" t="s">
        <v>607</v>
      </c>
      <c r="D1263" s="23">
        <v>206.83</v>
      </c>
      <c r="E1263" s="24" t="s">
        <v>146</v>
      </c>
      <c r="F1263" s="24" t="s">
        <v>49</v>
      </c>
      <c r="G1263" s="21"/>
      <c r="H1263" s="21"/>
    </row>
    <row r="1264" spans="1:8" s="6" customFormat="1" ht="94.5" x14ac:dyDescent="0.2">
      <c r="A1264" s="43">
        <f>+'Key Dates'!$B$7-14</f>
        <v>43312</v>
      </c>
      <c r="B1264" s="43">
        <f>+'Key Dates'!$B$7-1</f>
        <v>43325</v>
      </c>
      <c r="C1264" s="25" t="s">
        <v>625</v>
      </c>
      <c r="D1264" s="23">
        <v>206.83</v>
      </c>
      <c r="E1264" s="24" t="s">
        <v>147</v>
      </c>
      <c r="F1264" s="24" t="s">
        <v>49</v>
      </c>
      <c r="G1264" s="21"/>
      <c r="H1264" s="21"/>
    </row>
    <row r="1265" spans="1:8" s="6" customFormat="1" ht="157.5" x14ac:dyDescent="0.2">
      <c r="A1265" s="43">
        <f>+'Key Dates'!$B$8-98</f>
        <v>43312</v>
      </c>
      <c r="B1265" s="43">
        <f>+'Key Dates'!$B$8-84</f>
        <v>43326</v>
      </c>
      <c r="C1265" s="25" t="s">
        <v>1280</v>
      </c>
      <c r="D1265" s="23" t="s">
        <v>1278</v>
      </c>
      <c r="E1265" s="24" t="s">
        <v>138</v>
      </c>
      <c r="F1265" s="24" t="s">
        <v>46</v>
      </c>
      <c r="G1265" s="21"/>
      <c r="H1265" s="21"/>
    </row>
    <row r="1266" spans="1:8" s="6" customFormat="1" ht="157.5" x14ac:dyDescent="0.2">
      <c r="A1266" s="43">
        <f>+'Key Dates'!$B$8-98</f>
        <v>43312</v>
      </c>
      <c r="B1266" s="43">
        <f>+'Key Dates'!$B$8-84</f>
        <v>43326</v>
      </c>
      <c r="C1266" s="25" t="s">
        <v>1281</v>
      </c>
      <c r="D1266" s="23" t="s">
        <v>1278</v>
      </c>
      <c r="E1266" s="24" t="s">
        <v>141</v>
      </c>
      <c r="F1266" s="24" t="s">
        <v>46</v>
      </c>
      <c r="G1266" s="21"/>
      <c r="H1266" s="21"/>
    </row>
    <row r="1267" spans="1:8" s="6" customFormat="1" ht="157.5" x14ac:dyDescent="0.2">
      <c r="A1267" s="43">
        <f>+'Key Dates'!$B$8-98</f>
        <v>43312</v>
      </c>
      <c r="B1267" s="43">
        <f>+'Key Dates'!$B$8-84</f>
        <v>43326</v>
      </c>
      <c r="C1267" s="25" t="s">
        <v>1282</v>
      </c>
      <c r="D1267" s="23" t="s">
        <v>1278</v>
      </c>
      <c r="E1267" s="24" t="s">
        <v>142</v>
      </c>
      <c r="F1267" s="24" t="s">
        <v>46</v>
      </c>
      <c r="G1267" s="21"/>
      <c r="H1267" s="21"/>
    </row>
    <row r="1268" spans="1:8" s="6" customFormat="1" ht="157.5" x14ac:dyDescent="0.2">
      <c r="A1268" s="43">
        <f>+'Key Dates'!$B$8-98</f>
        <v>43312</v>
      </c>
      <c r="B1268" s="43">
        <f>+'Key Dates'!$B$8-84</f>
        <v>43326</v>
      </c>
      <c r="C1268" s="25" t="s">
        <v>1283</v>
      </c>
      <c r="D1268" s="23" t="s">
        <v>1278</v>
      </c>
      <c r="E1268" s="24" t="s">
        <v>158</v>
      </c>
      <c r="F1268" s="24" t="s">
        <v>46</v>
      </c>
      <c r="G1268" s="21"/>
      <c r="H1268" s="21"/>
    </row>
    <row r="1269" spans="1:8" s="6" customFormat="1" ht="157.5" x14ac:dyDescent="0.2">
      <c r="A1269" s="43">
        <f>+'Key Dates'!$B$8-98</f>
        <v>43312</v>
      </c>
      <c r="B1269" s="43">
        <f>+'Key Dates'!$B$8-84</f>
        <v>43326</v>
      </c>
      <c r="C1269" s="25" t="s">
        <v>1284</v>
      </c>
      <c r="D1269" s="23" t="s">
        <v>1278</v>
      </c>
      <c r="E1269" s="24" t="s">
        <v>144</v>
      </c>
      <c r="F1269" s="24" t="s">
        <v>46</v>
      </c>
      <c r="G1269" s="21"/>
      <c r="H1269" s="21"/>
    </row>
    <row r="1270" spans="1:8" s="6" customFormat="1" ht="157.5" x14ac:dyDescent="0.2">
      <c r="A1270" s="43">
        <f>+'Key Dates'!$B$8-98</f>
        <v>43312</v>
      </c>
      <c r="B1270" s="43">
        <f>+'Key Dates'!$B$8-84</f>
        <v>43326</v>
      </c>
      <c r="C1270" s="25" t="s">
        <v>1285</v>
      </c>
      <c r="D1270" s="23" t="s">
        <v>1278</v>
      </c>
      <c r="E1270" s="24" t="s">
        <v>145</v>
      </c>
      <c r="F1270" s="24" t="s">
        <v>46</v>
      </c>
      <c r="G1270" s="21"/>
      <c r="H1270" s="21"/>
    </row>
    <row r="1271" spans="1:8" s="6" customFormat="1" ht="157.5" x14ac:dyDescent="0.2">
      <c r="A1271" s="43">
        <f>+'Key Dates'!$B$8-98</f>
        <v>43312</v>
      </c>
      <c r="B1271" s="43">
        <f>+'Key Dates'!$B$8-84</f>
        <v>43326</v>
      </c>
      <c r="C1271" s="25" t="s">
        <v>1286</v>
      </c>
      <c r="D1271" s="23" t="s">
        <v>1278</v>
      </c>
      <c r="E1271" s="24" t="s">
        <v>156</v>
      </c>
      <c r="F1271" s="24" t="s">
        <v>46</v>
      </c>
      <c r="G1271" s="21"/>
      <c r="H1271" s="21"/>
    </row>
    <row r="1272" spans="1:8" s="6" customFormat="1" ht="157.5" x14ac:dyDescent="0.2">
      <c r="A1272" s="43">
        <f>+'Key Dates'!$B$8-98</f>
        <v>43312</v>
      </c>
      <c r="B1272" s="43">
        <f>+'Key Dates'!$B$8-84</f>
        <v>43326</v>
      </c>
      <c r="C1272" s="25" t="s">
        <v>1287</v>
      </c>
      <c r="D1272" s="23" t="s">
        <v>1278</v>
      </c>
      <c r="E1272" s="24" t="s">
        <v>157</v>
      </c>
      <c r="F1272" s="24" t="s">
        <v>46</v>
      </c>
      <c r="G1272" s="21"/>
      <c r="H1272" s="21"/>
    </row>
    <row r="1273" spans="1:8" s="6" customFormat="1" ht="157.5" x14ac:dyDescent="0.2">
      <c r="A1273" s="43">
        <f>+'Key Dates'!$B$8-98</f>
        <v>43312</v>
      </c>
      <c r="B1273" s="43">
        <f>+'Key Dates'!$B$8-84</f>
        <v>43326</v>
      </c>
      <c r="C1273" s="25" t="s">
        <v>1288</v>
      </c>
      <c r="D1273" s="23" t="s">
        <v>1278</v>
      </c>
      <c r="E1273" s="24" t="s">
        <v>135</v>
      </c>
      <c r="F1273" s="24" t="s">
        <v>46</v>
      </c>
      <c r="G1273" s="21"/>
      <c r="H1273" s="21"/>
    </row>
    <row r="1274" spans="1:8" s="6" customFormat="1" ht="157.5" x14ac:dyDescent="0.2">
      <c r="A1274" s="43">
        <f>+'Key Dates'!$B$8-98</f>
        <v>43312</v>
      </c>
      <c r="B1274" s="43">
        <f>+'Key Dates'!$B$8-84</f>
        <v>43326</v>
      </c>
      <c r="C1274" s="25" t="s">
        <v>1289</v>
      </c>
      <c r="D1274" s="23" t="s">
        <v>1278</v>
      </c>
      <c r="E1274" s="24" t="s">
        <v>147</v>
      </c>
      <c r="F1274" s="24" t="s">
        <v>46</v>
      </c>
      <c r="G1274" s="21"/>
      <c r="H1274" s="21"/>
    </row>
    <row r="1275" spans="1:8" s="6" customFormat="1" ht="126" x14ac:dyDescent="0.2">
      <c r="A1275" s="43">
        <f>+'Key Dates'!$B$8-98</f>
        <v>43312</v>
      </c>
      <c r="B1275" s="43">
        <f>+'Key Dates'!$B$8-84</f>
        <v>43326</v>
      </c>
      <c r="C1275" s="25" t="s">
        <v>1307</v>
      </c>
      <c r="D1275" s="23" t="s">
        <v>1300</v>
      </c>
      <c r="E1275" s="24" t="s">
        <v>138</v>
      </c>
      <c r="F1275" s="24" t="s">
        <v>46</v>
      </c>
      <c r="G1275" s="21"/>
      <c r="H1275" s="21"/>
    </row>
    <row r="1276" spans="1:8" s="6" customFormat="1" ht="126" x14ac:dyDescent="0.2">
      <c r="A1276" s="43">
        <f>+'Key Dates'!$B$8-98</f>
        <v>43312</v>
      </c>
      <c r="B1276" s="43">
        <f>+'Key Dates'!$B$8-84</f>
        <v>43326</v>
      </c>
      <c r="C1276" s="25" t="s">
        <v>1308</v>
      </c>
      <c r="D1276" s="23" t="s">
        <v>1300</v>
      </c>
      <c r="E1276" s="24" t="s">
        <v>141</v>
      </c>
      <c r="F1276" s="24" t="s">
        <v>46</v>
      </c>
      <c r="G1276" s="21"/>
      <c r="H1276" s="21"/>
    </row>
    <row r="1277" spans="1:8" s="6" customFormat="1" ht="126" x14ac:dyDescent="0.2">
      <c r="A1277" s="43">
        <f>+'Key Dates'!$B$8-98</f>
        <v>43312</v>
      </c>
      <c r="B1277" s="43">
        <f>+'Key Dates'!$B$8-84</f>
        <v>43326</v>
      </c>
      <c r="C1277" s="25" t="s">
        <v>1309</v>
      </c>
      <c r="D1277" s="23" t="s">
        <v>1300</v>
      </c>
      <c r="E1277" s="24" t="s">
        <v>142</v>
      </c>
      <c r="F1277" s="24" t="s">
        <v>46</v>
      </c>
      <c r="G1277" s="21"/>
      <c r="H1277" s="21"/>
    </row>
    <row r="1278" spans="1:8" s="6" customFormat="1" ht="126" x14ac:dyDescent="0.2">
      <c r="A1278" s="43">
        <f>+'Key Dates'!$B$8-98</f>
        <v>43312</v>
      </c>
      <c r="B1278" s="43">
        <f>+'Key Dates'!$B$8-84</f>
        <v>43326</v>
      </c>
      <c r="C1278" s="25" t="s">
        <v>1310</v>
      </c>
      <c r="D1278" s="23" t="s">
        <v>1300</v>
      </c>
      <c r="E1278" s="24" t="s">
        <v>158</v>
      </c>
      <c r="F1278" s="24" t="s">
        <v>46</v>
      </c>
      <c r="G1278" s="21"/>
      <c r="H1278" s="21"/>
    </row>
    <row r="1279" spans="1:8" s="6" customFormat="1" ht="141.75" x14ac:dyDescent="0.2">
      <c r="A1279" s="43">
        <f>+'Key Dates'!$B$8-98</f>
        <v>43312</v>
      </c>
      <c r="B1279" s="43">
        <f>+'Key Dates'!$B$8-84</f>
        <v>43326</v>
      </c>
      <c r="C1279" s="25" t="s">
        <v>1311</v>
      </c>
      <c r="D1279" s="23" t="s">
        <v>1300</v>
      </c>
      <c r="E1279" s="24" t="s">
        <v>145</v>
      </c>
      <c r="F1279" s="24" t="s">
        <v>46</v>
      </c>
      <c r="G1279" s="21"/>
      <c r="H1279" s="21"/>
    </row>
    <row r="1280" spans="1:8" s="6" customFormat="1" ht="126" x14ac:dyDescent="0.2">
      <c r="A1280" s="43">
        <f>+'Key Dates'!$B$8-98</f>
        <v>43312</v>
      </c>
      <c r="B1280" s="43">
        <f>+'Key Dates'!$B$8-70</f>
        <v>43340</v>
      </c>
      <c r="C1280" s="25" t="s">
        <v>2024</v>
      </c>
      <c r="D1280" s="23" t="s">
        <v>1301</v>
      </c>
      <c r="E1280" s="24" t="s">
        <v>138</v>
      </c>
      <c r="F1280" s="24" t="s">
        <v>46</v>
      </c>
      <c r="G1280" s="21"/>
      <c r="H1280" s="21"/>
    </row>
    <row r="1281" spans="1:8" s="6" customFormat="1" ht="126" x14ac:dyDescent="0.2">
      <c r="A1281" s="43">
        <f>+'Key Dates'!$B$8-98</f>
        <v>43312</v>
      </c>
      <c r="B1281" s="43">
        <f>+'Key Dates'!$B$8-70</f>
        <v>43340</v>
      </c>
      <c r="C1281" s="25" t="s">
        <v>2025</v>
      </c>
      <c r="D1281" s="23" t="s">
        <v>1301</v>
      </c>
      <c r="E1281" s="24" t="s">
        <v>141</v>
      </c>
      <c r="F1281" s="24" t="s">
        <v>46</v>
      </c>
      <c r="G1281" s="21"/>
      <c r="H1281" s="21"/>
    </row>
    <row r="1282" spans="1:8" s="6" customFormat="1" ht="126" x14ac:dyDescent="0.2">
      <c r="A1282" s="43">
        <f>+'Key Dates'!$B$8-98</f>
        <v>43312</v>
      </c>
      <c r="B1282" s="43">
        <f>+'Key Dates'!$B$8-70</f>
        <v>43340</v>
      </c>
      <c r="C1282" s="25" t="s">
        <v>2026</v>
      </c>
      <c r="D1282" s="23" t="s">
        <v>1301</v>
      </c>
      <c r="E1282" s="24" t="s">
        <v>142</v>
      </c>
      <c r="F1282" s="24" t="s">
        <v>46</v>
      </c>
      <c r="G1282" s="21"/>
      <c r="H1282" s="21"/>
    </row>
    <row r="1283" spans="1:8" s="6" customFormat="1" ht="126" x14ac:dyDescent="0.2">
      <c r="A1283" s="43">
        <f>+'Key Dates'!$B$8-98</f>
        <v>43312</v>
      </c>
      <c r="B1283" s="43">
        <f>+'Key Dates'!$B$8-70</f>
        <v>43340</v>
      </c>
      <c r="C1283" s="25" t="s">
        <v>2027</v>
      </c>
      <c r="D1283" s="23" t="s">
        <v>1301</v>
      </c>
      <c r="E1283" s="24" t="s">
        <v>158</v>
      </c>
      <c r="F1283" s="24" t="s">
        <v>46</v>
      </c>
      <c r="G1283" s="21"/>
      <c r="H1283" s="21"/>
    </row>
    <row r="1284" spans="1:8" s="6" customFormat="1" ht="126" x14ac:dyDescent="0.2">
      <c r="A1284" s="43">
        <f>+'Key Dates'!$B$8-98</f>
        <v>43312</v>
      </c>
      <c r="B1284" s="43">
        <f>+'Key Dates'!$B$8-70</f>
        <v>43340</v>
      </c>
      <c r="C1284" s="25" t="s">
        <v>2028</v>
      </c>
      <c r="D1284" s="23" t="s">
        <v>1301</v>
      </c>
      <c r="E1284" s="24" t="s">
        <v>145</v>
      </c>
      <c r="F1284" s="24" t="s">
        <v>46</v>
      </c>
      <c r="G1284" s="21"/>
      <c r="H1284" s="21"/>
    </row>
    <row r="1285" spans="1:8" s="6" customFormat="1" ht="110.25" x14ac:dyDescent="0.2">
      <c r="A1285" s="43">
        <f>+'Key Dates'!$B$7-11</f>
        <v>43315</v>
      </c>
      <c r="B1285" s="43">
        <f>+'Key Dates'!$B$7-11</f>
        <v>43315</v>
      </c>
      <c r="C1285" s="25" t="s">
        <v>2029</v>
      </c>
      <c r="D1285" s="23" t="s">
        <v>503</v>
      </c>
      <c r="E1285" s="24" t="s">
        <v>138</v>
      </c>
      <c r="F1285" s="24" t="s">
        <v>10</v>
      </c>
      <c r="G1285" s="21"/>
      <c r="H1285" s="21"/>
    </row>
    <row r="1286" spans="1:8" s="6" customFormat="1" ht="110.25" x14ac:dyDescent="0.2">
      <c r="A1286" s="43">
        <f>+'Key Dates'!$B$7-11</f>
        <v>43315</v>
      </c>
      <c r="B1286" s="43">
        <f>+'Key Dates'!$B$7-11</f>
        <v>43315</v>
      </c>
      <c r="C1286" s="25" t="s">
        <v>2030</v>
      </c>
      <c r="D1286" s="23" t="s">
        <v>503</v>
      </c>
      <c r="E1286" s="24" t="s">
        <v>158</v>
      </c>
      <c r="F1286" s="24" t="s">
        <v>10</v>
      </c>
      <c r="G1286" s="21"/>
      <c r="H1286" s="21"/>
    </row>
    <row r="1287" spans="1:8" s="6" customFormat="1" ht="126" x14ac:dyDescent="0.2">
      <c r="A1287" s="43">
        <f>+'Key Dates'!$B$7-11</f>
        <v>43315</v>
      </c>
      <c r="B1287" s="43">
        <f>+'Key Dates'!$B$7-11</f>
        <v>43315</v>
      </c>
      <c r="C1287" s="25" t="s">
        <v>2031</v>
      </c>
      <c r="D1287" s="23" t="s">
        <v>503</v>
      </c>
      <c r="E1287" s="24" t="s">
        <v>144</v>
      </c>
      <c r="F1287" s="24" t="s">
        <v>10</v>
      </c>
      <c r="G1287" s="21"/>
      <c r="H1287" s="21"/>
    </row>
    <row r="1288" spans="1:8" s="6" customFormat="1" ht="126" x14ac:dyDescent="0.2">
      <c r="A1288" s="43">
        <f>+'Key Dates'!$B$7-11</f>
        <v>43315</v>
      </c>
      <c r="B1288" s="43">
        <f>+'Key Dates'!$B$7-11</f>
        <v>43315</v>
      </c>
      <c r="C1288" s="25" t="s">
        <v>2032</v>
      </c>
      <c r="D1288" s="23" t="s">
        <v>503</v>
      </c>
      <c r="E1288" s="24" t="s">
        <v>145</v>
      </c>
      <c r="F1288" s="24" t="s">
        <v>10</v>
      </c>
      <c r="G1288" s="21"/>
      <c r="H1288" s="21"/>
    </row>
    <row r="1289" spans="1:8" s="6" customFormat="1" ht="126" x14ac:dyDescent="0.2">
      <c r="A1289" s="43">
        <f>+'Key Dates'!$B$7-11</f>
        <v>43315</v>
      </c>
      <c r="B1289" s="43">
        <f>+'Key Dates'!$B$7-11</f>
        <v>43315</v>
      </c>
      <c r="C1289" s="25" t="s">
        <v>2033</v>
      </c>
      <c r="D1289" s="23" t="s">
        <v>503</v>
      </c>
      <c r="E1289" s="24" t="s">
        <v>156</v>
      </c>
      <c r="F1289" s="24" t="s">
        <v>10</v>
      </c>
      <c r="G1289" s="21"/>
      <c r="H1289" s="21"/>
    </row>
    <row r="1290" spans="1:8" s="6" customFormat="1" ht="126" x14ac:dyDescent="0.2">
      <c r="A1290" s="43">
        <f>+'Key Dates'!$B$7-11</f>
        <v>43315</v>
      </c>
      <c r="B1290" s="43">
        <f>+'Key Dates'!$B$7-11</f>
        <v>43315</v>
      </c>
      <c r="C1290" s="25" t="s">
        <v>2034</v>
      </c>
      <c r="D1290" s="23" t="s">
        <v>503</v>
      </c>
      <c r="E1290" s="24" t="s">
        <v>157</v>
      </c>
      <c r="F1290" s="24" t="s">
        <v>10</v>
      </c>
      <c r="G1290" s="21"/>
      <c r="H1290" s="21"/>
    </row>
    <row r="1291" spans="1:8" s="6" customFormat="1" ht="126" x14ac:dyDescent="0.2">
      <c r="A1291" s="43">
        <f>+'Key Dates'!$B$7-11</f>
        <v>43315</v>
      </c>
      <c r="B1291" s="43">
        <f>+'Key Dates'!$B$7-11</f>
        <v>43315</v>
      </c>
      <c r="C1291" s="25" t="s">
        <v>2035</v>
      </c>
      <c r="D1291" s="23" t="s">
        <v>503</v>
      </c>
      <c r="E1291" s="24" t="s">
        <v>146</v>
      </c>
      <c r="F1291" s="24" t="s">
        <v>10</v>
      </c>
      <c r="G1291" s="21"/>
      <c r="H1291" s="21"/>
    </row>
    <row r="1292" spans="1:8" s="6" customFormat="1" ht="126" x14ac:dyDescent="0.2">
      <c r="A1292" s="43">
        <f>+'Key Dates'!$B$7-11</f>
        <v>43315</v>
      </c>
      <c r="B1292" s="43">
        <f>+'Key Dates'!$B$7-11</f>
        <v>43315</v>
      </c>
      <c r="C1292" s="25" t="s">
        <v>2036</v>
      </c>
      <c r="D1292" s="23" t="s">
        <v>503</v>
      </c>
      <c r="E1292" s="24" t="s">
        <v>147</v>
      </c>
      <c r="F1292" s="24" t="s">
        <v>10</v>
      </c>
      <c r="G1292" s="21"/>
      <c r="H1292" s="21"/>
    </row>
    <row r="1293" spans="1:8" s="6" customFormat="1" ht="63" x14ac:dyDescent="0.2">
      <c r="A1293" s="43">
        <f>+'Key Dates'!$B$7-10</f>
        <v>43316</v>
      </c>
      <c r="B1293" s="43">
        <f>+'Key Dates'!$B$7-10</f>
        <v>43316</v>
      </c>
      <c r="C1293" s="25" t="s">
        <v>2037</v>
      </c>
      <c r="D1293" s="23" t="s">
        <v>30</v>
      </c>
      <c r="E1293" s="24" t="s">
        <v>138</v>
      </c>
      <c r="F1293" s="24" t="s">
        <v>52</v>
      </c>
      <c r="G1293" s="21"/>
      <c r="H1293" s="21"/>
    </row>
    <row r="1294" spans="1:8" s="6" customFormat="1" ht="63" x14ac:dyDescent="0.2">
      <c r="A1294" s="43">
        <f>+'Key Dates'!$B$7-10</f>
        <v>43316</v>
      </c>
      <c r="B1294" s="43">
        <f>+'Key Dates'!$B$7-10</f>
        <v>43316</v>
      </c>
      <c r="C1294" s="25" t="s">
        <v>2038</v>
      </c>
      <c r="D1294" s="23" t="s">
        <v>30</v>
      </c>
      <c r="E1294" s="24" t="s">
        <v>158</v>
      </c>
      <c r="F1294" s="24" t="s">
        <v>52</v>
      </c>
      <c r="G1294" s="21"/>
      <c r="H1294" s="21"/>
    </row>
    <row r="1295" spans="1:8" s="6" customFormat="1" ht="78.75" x14ac:dyDescent="0.2">
      <c r="A1295" s="43">
        <f>+'Key Dates'!$B$7-10</f>
        <v>43316</v>
      </c>
      <c r="B1295" s="43">
        <f>+'Key Dates'!$B$7-10</f>
        <v>43316</v>
      </c>
      <c r="C1295" s="25" t="s">
        <v>2039</v>
      </c>
      <c r="D1295" s="23" t="s">
        <v>30</v>
      </c>
      <c r="E1295" s="24" t="s">
        <v>144</v>
      </c>
      <c r="F1295" s="24" t="s">
        <v>52</v>
      </c>
      <c r="G1295" s="21"/>
      <c r="H1295" s="21"/>
    </row>
    <row r="1296" spans="1:8" s="6" customFormat="1" ht="78.75" x14ac:dyDescent="0.2">
      <c r="A1296" s="43">
        <f>+'Key Dates'!$B$7-10</f>
        <v>43316</v>
      </c>
      <c r="B1296" s="43">
        <f>+'Key Dates'!$B$7-10</f>
        <v>43316</v>
      </c>
      <c r="C1296" s="25" t="s">
        <v>2040</v>
      </c>
      <c r="D1296" s="23" t="s">
        <v>30</v>
      </c>
      <c r="E1296" s="24" t="s">
        <v>145</v>
      </c>
      <c r="F1296" s="24" t="s">
        <v>52</v>
      </c>
      <c r="G1296" s="21"/>
      <c r="H1296" s="21"/>
    </row>
    <row r="1297" spans="1:8" s="6" customFormat="1" ht="78.75" x14ac:dyDescent="0.2">
      <c r="A1297" s="43">
        <f>+'Key Dates'!$B$7-10</f>
        <v>43316</v>
      </c>
      <c r="B1297" s="43">
        <f>+'Key Dates'!$B$7-10</f>
        <v>43316</v>
      </c>
      <c r="C1297" s="25" t="s">
        <v>2041</v>
      </c>
      <c r="D1297" s="23" t="s">
        <v>30</v>
      </c>
      <c r="E1297" s="24" t="s">
        <v>156</v>
      </c>
      <c r="F1297" s="24" t="s">
        <v>52</v>
      </c>
      <c r="G1297" s="21"/>
      <c r="H1297" s="21"/>
    </row>
    <row r="1298" spans="1:8" s="6" customFormat="1" ht="78.75" x14ac:dyDescent="0.2">
      <c r="A1298" s="43">
        <f>+'Key Dates'!$B$7-10</f>
        <v>43316</v>
      </c>
      <c r="B1298" s="43">
        <f>+'Key Dates'!$B$7-10</f>
        <v>43316</v>
      </c>
      <c r="C1298" s="25" t="s">
        <v>2042</v>
      </c>
      <c r="D1298" s="23" t="s">
        <v>30</v>
      </c>
      <c r="E1298" s="24" t="s">
        <v>157</v>
      </c>
      <c r="F1298" s="24" t="s">
        <v>52</v>
      </c>
      <c r="G1298" s="21"/>
      <c r="H1298" s="21"/>
    </row>
    <row r="1299" spans="1:8" s="6" customFormat="1" ht="63" x14ac:dyDescent="0.2">
      <c r="A1299" s="43">
        <f>+'Key Dates'!$B$7-10</f>
        <v>43316</v>
      </c>
      <c r="B1299" s="43">
        <f>+'Key Dates'!$B$7-10</f>
        <v>43316</v>
      </c>
      <c r="C1299" s="25" t="s">
        <v>650</v>
      </c>
      <c r="D1299" s="23" t="s">
        <v>45</v>
      </c>
      <c r="E1299" s="24" t="s">
        <v>138</v>
      </c>
      <c r="F1299" s="24" t="s">
        <v>46</v>
      </c>
      <c r="G1299" s="21"/>
      <c r="H1299" s="21"/>
    </row>
    <row r="1300" spans="1:8" s="6" customFormat="1" ht="63" x14ac:dyDescent="0.2">
      <c r="A1300" s="43">
        <f>+'Key Dates'!$B$7-10</f>
        <v>43316</v>
      </c>
      <c r="B1300" s="43">
        <f>+'Key Dates'!$B$7-10</f>
        <v>43316</v>
      </c>
      <c r="C1300" s="25" t="s">
        <v>651</v>
      </c>
      <c r="D1300" s="23" t="s">
        <v>45</v>
      </c>
      <c r="E1300" s="24" t="s">
        <v>141</v>
      </c>
      <c r="F1300" s="24" t="s">
        <v>46</v>
      </c>
      <c r="G1300" s="21"/>
      <c r="H1300" s="21"/>
    </row>
    <row r="1301" spans="1:8" s="6" customFormat="1" ht="63" x14ac:dyDescent="0.2">
      <c r="A1301" s="43">
        <f>+'Key Dates'!$B$7-10</f>
        <v>43316</v>
      </c>
      <c r="B1301" s="43">
        <f>+'Key Dates'!$B$7-10</f>
        <v>43316</v>
      </c>
      <c r="C1301" s="25" t="s">
        <v>652</v>
      </c>
      <c r="D1301" s="23" t="s">
        <v>45</v>
      </c>
      <c r="E1301" s="24" t="s">
        <v>142</v>
      </c>
      <c r="F1301" s="24" t="s">
        <v>46</v>
      </c>
      <c r="G1301" s="21"/>
      <c r="H1301" s="21"/>
    </row>
    <row r="1302" spans="1:8" s="6" customFormat="1" ht="63" x14ac:dyDescent="0.2">
      <c r="A1302" s="43">
        <f>+'Key Dates'!$B$7-10</f>
        <v>43316</v>
      </c>
      <c r="B1302" s="43">
        <f>+'Key Dates'!$B$7-10</f>
        <v>43316</v>
      </c>
      <c r="C1302" s="25" t="s">
        <v>1919</v>
      </c>
      <c r="D1302" s="23" t="s">
        <v>45</v>
      </c>
      <c r="E1302" s="24" t="s">
        <v>138</v>
      </c>
      <c r="F1302" s="24" t="s">
        <v>46</v>
      </c>
      <c r="G1302" s="21"/>
      <c r="H1302" s="21"/>
    </row>
    <row r="1303" spans="1:8" s="6" customFormat="1" ht="63" x14ac:dyDescent="0.2">
      <c r="A1303" s="43">
        <f>+'Key Dates'!$B$7-10</f>
        <v>43316</v>
      </c>
      <c r="B1303" s="43">
        <f>+'Key Dates'!$B$7-10</f>
        <v>43316</v>
      </c>
      <c r="C1303" s="25" t="s">
        <v>653</v>
      </c>
      <c r="D1303" s="23" t="s">
        <v>45</v>
      </c>
      <c r="E1303" s="24" t="s">
        <v>144</v>
      </c>
      <c r="F1303" s="24" t="s">
        <v>46</v>
      </c>
      <c r="G1303" s="21"/>
      <c r="H1303" s="21"/>
    </row>
    <row r="1304" spans="1:8" s="6" customFormat="1" ht="78.75" x14ac:dyDescent="0.2">
      <c r="A1304" s="43">
        <f>+'Key Dates'!$B$7-10</f>
        <v>43316</v>
      </c>
      <c r="B1304" s="43">
        <f>+'Key Dates'!$B$7-10</f>
        <v>43316</v>
      </c>
      <c r="C1304" s="25" t="s">
        <v>654</v>
      </c>
      <c r="D1304" s="23" t="s">
        <v>45</v>
      </c>
      <c r="E1304" s="24" t="s">
        <v>145</v>
      </c>
      <c r="F1304" s="24" t="s">
        <v>46</v>
      </c>
      <c r="G1304" s="21"/>
      <c r="H1304" s="21"/>
    </row>
    <row r="1305" spans="1:8" s="6" customFormat="1" ht="78.75" x14ac:dyDescent="0.2">
      <c r="A1305" s="43">
        <f>+'Key Dates'!$B$7-10</f>
        <v>43316</v>
      </c>
      <c r="B1305" s="43">
        <f>+'Key Dates'!$B$7-10</f>
        <v>43316</v>
      </c>
      <c r="C1305" s="25" t="s">
        <v>655</v>
      </c>
      <c r="D1305" s="23" t="s">
        <v>45</v>
      </c>
      <c r="E1305" s="24" t="s">
        <v>156</v>
      </c>
      <c r="F1305" s="24" t="s">
        <v>46</v>
      </c>
      <c r="G1305" s="21"/>
      <c r="H1305" s="21"/>
    </row>
    <row r="1306" spans="1:8" s="6" customFormat="1" ht="78.75" x14ac:dyDescent="0.2">
      <c r="A1306" s="43">
        <f>+'Key Dates'!$B$7-10</f>
        <v>43316</v>
      </c>
      <c r="B1306" s="43">
        <f>+'Key Dates'!$B$7-10</f>
        <v>43316</v>
      </c>
      <c r="C1306" s="25" t="s">
        <v>656</v>
      </c>
      <c r="D1306" s="23" t="s">
        <v>45</v>
      </c>
      <c r="E1306" s="24" t="s">
        <v>157</v>
      </c>
      <c r="F1306" s="24" t="s">
        <v>46</v>
      </c>
      <c r="G1306" s="21"/>
      <c r="H1306" s="21"/>
    </row>
    <row r="1307" spans="1:8" s="6" customFormat="1" ht="78.75" x14ac:dyDescent="0.2">
      <c r="A1307" s="43">
        <f>+'Key Dates'!$B$7-10</f>
        <v>43316</v>
      </c>
      <c r="B1307" s="43">
        <f>+'Key Dates'!$B$7-10</f>
        <v>43316</v>
      </c>
      <c r="C1307" s="25" t="s">
        <v>657</v>
      </c>
      <c r="D1307" s="23" t="s">
        <v>45</v>
      </c>
      <c r="E1307" s="24" t="s">
        <v>146</v>
      </c>
      <c r="F1307" s="24" t="s">
        <v>46</v>
      </c>
      <c r="G1307" s="21"/>
      <c r="H1307" s="21"/>
    </row>
    <row r="1308" spans="1:8" s="6" customFormat="1" ht="78.75" x14ac:dyDescent="0.2">
      <c r="A1308" s="43">
        <f>+'Key Dates'!$B$7-10</f>
        <v>43316</v>
      </c>
      <c r="B1308" s="43">
        <f>+'Key Dates'!$B$7-10</f>
        <v>43316</v>
      </c>
      <c r="C1308" s="25" t="s">
        <v>658</v>
      </c>
      <c r="D1308" s="23" t="s">
        <v>45</v>
      </c>
      <c r="E1308" s="24" t="s">
        <v>147</v>
      </c>
      <c r="F1308" s="24" t="s">
        <v>46</v>
      </c>
      <c r="G1308" s="21"/>
      <c r="H1308" s="21"/>
    </row>
    <row r="1309" spans="1:8" s="6" customFormat="1" ht="63" x14ac:dyDescent="0.2">
      <c r="A1309" s="43">
        <f>+'Key Dates'!$B$7-7</f>
        <v>43319</v>
      </c>
      <c r="B1309" s="43">
        <f>+'Key Dates'!$B$7-7</f>
        <v>43319</v>
      </c>
      <c r="C1309" s="25" t="s">
        <v>1719</v>
      </c>
      <c r="D1309" s="23" t="s">
        <v>1698</v>
      </c>
      <c r="E1309" s="24" t="s">
        <v>138</v>
      </c>
      <c r="F1309" s="24" t="s">
        <v>13</v>
      </c>
      <c r="G1309" s="21"/>
      <c r="H1309" s="21"/>
    </row>
    <row r="1310" spans="1:8" s="6" customFormat="1" ht="63" x14ac:dyDescent="0.2">
      <c r="A1310" s="43">
        <f>+'Key Dates'!$B$7-7</f>
        <v>43319</v>
      </c>
      <c r="B1310" s="43">
        <f>+'Key Dates'!$B$7-7</f>
        <v>43319</v>
      </c>
      <c r="C1310" s="25" t="s">
        <v>1720</v>
      </c>
      <c r="D1310" s="23" t="s">
        <v>1698</v>
      </c>
      <c r="E1310" s="24" t="s">
        <v>158</v>
      </c>
      <c r="F1310" s="24" t="s">
        <v>13</v>
      </c>
      <c r="G1310" s="21"/>
      <c r="H1310" s="21"/>
    </row>
    <row r="1311" spans="1:8" s="6" customFormat="1" ht="63" x14ac:dyDescent="0.2">
      <c r="A1311" s="43">
        <f>+'Key Dates'!$B$7-7</f>
        <v>43319</v>
      </c>
      <c r="B1311" s="43">
        <f>+'Key Dates'!$B$7-7</f>
        <v>43319</v>
      </c>
      <c r="C1311" s="25" t="s">
        <v>1721</v>
      </c>
      <c r="D1311" s="23" t="s">
        <v>1698</v>
      </c>
      <c r="E1311" s="24" t="s">
        <v>144</v>
      </c>
      <c r="F1311" s="24" t="s">
        <v>13</v>
      </c>
      <c r="G1311" s="21"/>
      <c r="H1311" s="21"/>
    </row>
    <row r="1312" spans="1:8" s="6" customFormat="1" ht="63" x14ac:dyDescent="0.2">
      <c r="A1312" s="43">
        <f>+'Key Dates'!$B$7-7</f>
        <v>43319</v>
      </c>
      <c r="B1312" s="43">
        <f>+'Key Dates'!$B$7-7</f>
        <v>43319</v>
      </c>
      <c r="C1312" s="25" t="s">
        <v>1722</v>
      </c>
      <c r="D1312" s="23" t="s">
        <v>1698</v>
      </c>
      <c r="E1312" s="24" t="s">
        <v>145</v>
      </c>
      <c r="F1312" s="24" t="s">
        <v>13</v>
      </c>
      <c r="G1312" s="21"/>
      <c r="H1312" s="21"/>
    </row>
    <row r="1313" spans="1:8" s="6" customFormat="1" ht="63" x14ac:dyDescent="0.2">
      <c r="A1313" s="43">
        <f>+'Key Dates'!$B$7-7</f>
        <v>43319</v>
      </c>
      <c r="B1313" s="43">
        <f>+'Key Dates'!$B$7-7</f>
        <v>43319</v>
      </c>
      <c r="C1313" s="25" t="s">
        <v>1723</v>
      </c>
      <c r="D1313" s="23" t="s">
        <v>1698</v>
      </c>
      <c r="E1313" s="24" t="s">
        <v>156</v>
      </c>
      <c r="F1313" s="24" t="s">
        <v>13</v>
      </c>
      <c r="G1313" s="21"/>
      <c r="H1313" s="21"/>
    </row>
    <row r="1314" spans="1:8" s="6" customFormat="1" ht="78.75" x14ac:dyDescent="0.2">
      <c r="A1314" s="43">
        <f>+'Key Dates'!$B$7-7</f>
        <v>43319</v>
      </c>
      <c r="B1314" s="43">
        <f>+'Key Dates'!$B$7-7</f>
        <v>43319</v>
      </c>
      <c r="C1314" s="25" t="s">
        <v>1724</v>
      </c>
      <c r="D1314" s="23" t="s">
        <v>1698</v>
      </c>
      <c r="E1314" s="24" t="s">
        <v>157</v>
      </c>
      <c r="F1314" s="24" t="s">
        <v>13</v>
      </c>
      <c r="G1314" s="21"/>
      <c r="H1314" s="21"/>
    </row>
    <row r="1315" spans="1:8" s="6" customFormat="1" ht="78.75" x14ac:dyDescent="0.2">
      <c r="A1315" s="43">
        <f>+'Key Dates'!$B$7-7</f>
        <v>43319</v>
      </c>
      <c r="B1315" s="43">
        <f>+'Key Dates'!$B$7-7</f>
        <v>43319</v>
      </c>
      <c r="C1315" s="25" t="s">
        <v>1725</v>
      </c>
      <c r="D1315" s="23" t="s">
        <v>1698</v>
      </c>
      <c r="E1315" s="24" t="s">
        <v>146</v>
      </c>
      <c r="F1315" s="24" t="s">
        <v>13</v>
      </c>
      <c r="G1315" s="21"/>
      <c r="H1315" s="21"/>
    </row>
    <row r="1316" spans="1:8" s="6" customFormat="1" ht="78.75" x14ac:dyDescent="0.2">
      <c r="A1316" s="43">
        <f>+'Key Dates'!$B$7-7</f>
        <v>43319</v>
      </c>
      <c r="B1316" s="43">
        <f>+'Key Dates'!$B$7-7</f>
        <v>43319</v>
      </c>
      <c r="C1316" s="25" t="s">
        <v>1726</v>
      </c>
      <c r="D1316" s="23" t="s">
        <v>1698</v>
      </c>
      <c r="E1316" s="24" t="s">
        <v>147</v>
      </c>
      <c r="F1316" s="24" t="s">
        <v>13</v>
      </c>
      <c r="G1316" s="21"/>
      <c r="H1316" s="21"/>
    </row>
    <row r="1317" spans="1:8" s="6" customFormat="1" ht="78.75" x14ac:dyDescent="0.2">
      <c r="A1317" s="43">
        <f>+'Key Dates'!$B$7-7</f>
        <v>43319</v>
      </c>
      <c r="B1317" s="43">
        <f>+'Key Dates'!$B$7-7</f>
        <v>43319</v>
      </c>
      <c r="C1317" s="25" t="s">
        <v>1727</v>
      </c>
      <c r="D1317" s="23" t="s">
        <v>546</v>
      </c>
      <c r="E1317" s="24" t="s">
        <v>138</v>
      </c>
      <c r="F1317" s="24" t="s">
        <v>10</v>
      </c>
      <c r="G1317" s="21"/>
      <c r="H1317" s="21"/>
    </row>
    <row r="1318" spans="1:8" s="6" customFormat="1" ht="78.75" x14ac:dyDescent="0.2">
      <c r="A1318" s="43">
        <f>+'Key Dates'!$B$7-7</f>
        <v>43319</v>
      </c>
      <c r="B1318" s="43">
        <f>+'Key Dates'!$B$7-7</f>
        <v>43319</v>
      </c>
      <c r="C1318" s="25" t="s">
        <v>1730</v>
      </c>
      <c r="D1318" s="23" t="s">
        <v>546</v>
      </c>
      <c r="E1318" s="24" t="s">
        <v>141</v>
      </c>
      <c r="F1318" s="24" t="s">
        <v>10</v>
      </c>
      <c r="G1318" s="21"/>
      <c r="H1318" s="21"/>
    </row>
    <row r="1319" spans="1:8" s="6" customFormat="1" ht="78.75" x14ac:dyDescent="0.2">
      <c r="A1319" s="43">
        <f>+'Key Dates'!$B$7-7</f>
        <v>43319</v>
      </c>
      <c r="B1319" s="43">
        <f>+'Key Dates'!$B$7-7</f>
        <v>43319</v>
      </c>
      <c r="C1319" s="25" t="s">
        <v>1728</v>
      </c>
      <c r="D1319" s="23" t="s">
        <v>546</v>
      </c>
      <c r="E1319" s="24" t="s">
        <v>142</v>
      </c>
      <c r="F1319" s="24" t="s">
        <v>10</v>
      </c>
      <c r="G1319" s="21"/>
      <c r="H1319" s="21"/>
    </row>
    <row r="1320" spans="1:8" s="6" customFormat="1" ht="78.75" x14ac:dyDescent="0.2">
      <c r="A1320" s="43">
        <f>+'Key Dates'!$B$7-7</f>
        <v>43319</v>
      </c>
      <c r="B1320" s="43">
        <f>+'Key Dates'!$B$7-7</f>
        <v>43319</v>
      </c>
      <c r="C1320" s="25" t="s">
        <v>1729</v>
      </c>
      <c r="D1320" s="23" t="s">
        <v>546</v>
      </c>
      <c r="E1320" s="24" t="s">
        <v>158</v>
      </c>
      <c r="F1320" s="24" t="s">
        <v>10</v>
      </c>
      <c r="G1320" s="21"/>
      <c r="H1320" s="21"/>
    </row>
    <row r="1321" spans="1:8" s="6" customFormat="1" ht="78.75" x14ac:dyDescent="0.2">
      <c r="A1321" s="43">
        <f>+'Key Dates'!$B$7-7</f>
        <v>43319</v>
      </c>
      <c r="B1321" s="43">
        <f>+'Key Dates'!$B$7-7</f>
        <v>43319</v>
      </c>
      <c r="C1321" s="25" t="s">
        <v>1731</v>
      </c>
      <c r="D1321" s="23" t="s">
        <v>546</v>
      </c>
      <c r="E1321" s="24" t="s">
        <v>144</v>
      </c>
      <c r="F1321" s="24" t="s">
        <v>10</v>
      </c>
      <c r="G1321" s="21"/>
      <c r="H1321" s="21"/>
    </row>
    <row r="1322" spans="1:8" s="6" customFormat="1" ht="78.75" x14ac:dyDescent="0.2">
      <c r="A1322" s="43">
        <f>+'Key Dates'!$B$7-7</f>
        <v>43319</v>
      </c>
      <c r="B1322" s="43">
        <f>+'Key Dates'!$B$7-7</f>
        <v>43319</v>
      </c>
      <c r="C1322" s="25" t="s">
        <v>1732</v>
      </c>
      <c r="D1322" s="23" t="s">
        <v>546</v>
      </c>
      <c r="E1322" s="24" t="s">
        <v>145</v>
      </c>
      <c r="F1322" s="24" t="s">
        <v>10</v>
      </c>
      <c r="G1322" s="21"/>
      <c r="H1322" s="21"/>
    </row>
    <row r="1323" spans="1:8" s="6" customFormat="1" ht="94.5" x14ac:dyDescent="0.2">
      <c r="A1323" s="43">
        <f>+'Key Dates'!$B$7-7</f>
        <v>43319</v>
      </c>
      <c r="B1323" s="43">
        <f>+'Key Dates'!$B$7-7</f>
        <v>43319</v>
      </c>
      <c r="C1323" s="25" t="s">
        <v>1733</v>
      </c>
      <c r="D1323" s="23" t="s">
        <v>546</v>
      </c>
      <c r="E1323" s="24" t="s">
        <v>156</v>
      </c>
      <c r="F1323" s="24" t="s">
        <v>10</v>
      </c>
      <c r="G1323" s="21"/>
      <c r="H1323" s="21"/>
    </row>
    <row r="1324" spans="1:8" s="6" customFormat="1" ht="94.5" x14ac:dyDescent="0.2">
      <c r="A1324" s="43">
        <f>+'Key Dates'!$B$7-7</f>
        <v>43319</v>
      </c>
      <c r="B1324" s="43">
        <f>+'Key Dates'!$B$7-7</f>
        <v>43319</v>
      </c>
      <c r="C1324" s="25" t="s">
        <v>1734</v>
      </c>
      <c r="D1324" s="23" t="s">
        <v>546</v>
      </c>
      <c r="E1324" s="24" t="s">
        <v>157</v>
      </c>
      <c r="F1324" s="24" t="s">
        <v>10</v>
      </c>
      <c r="G1324" s="21"/>
      <c r="H1324" s="21"/>
    </row>
    <row r="1325" spans="1:8" s="6" customFormat="1" ht="94.5" x14ac:dyDescent="0.2">
      <c r="A1325" s="43">
        <f>+'Key Dates'!$B$7-7</f>
        <v>43319</v>
      </c>
      <c r="B1325" s="43">
        <f>+'Key Dates'!$B$7-7</f>
        <v>43319</v>
      </c>
      <c r="C1325" s="25" t="s">
        <v>1735</v>
      </c>
      <c r="D1325" s="23" t="s">
        <v>546</v>
      </c>
      <c r="E1325" s="24" t="s">
        <v>146</v>
      </c>
      <c r="F1325" s="24" t="s">
        <v>10</v>
      </c>
      <c r="G1325" s="21"/>
      <c r="H1325" s="21"/>
    </row>
    <row r="1326" spans="1:8" s="6" customFormat="1" ht="94.5" x14ac:dyDescent="0.2">
      <c r="A1326" s="43">
        <f>+'Key Dates'!$B$7-7</f>
        <v>43319</v>
      </c>
      <c r="B1326" s="43">
        <f>+'Key Dates'!$B$7-7</f>
        <v>43319</v>
      </c>
      <c r="C1326" s="25" t="s">
        <v>1736</v>
      </c>
      <c r="D1326" s="23" t="s">
        <v>546</v>
      </c>
      <c r="E1326" s="24" t="s">
        <v>147</v>
      </c>
      <c r="F1326" s="24" t="s">
        <v>10</v>
      </c>
      <c r="G1326" s="21"/>
      <c r="H1326" s="21"/>
    </row>
    <row r="1327" spans="1:8" s="6" customFormat="1" ht="47.25" x14ac:dyDescent="0.2">
      <c r="A1327" s="43">
        <f>+'Key Dates'!$B$7-7</f>
        <v>43319</v>
      </c>
      <c r="B1327" s="43">
        <f>+'Key Dates'!$B$7-7</f>
        <v>43319</v>
      </c>
      <c r="C1327" s="25" t="s">
        <v>674</v>
      </c>
      <c r="D1327" s="23" t="s">
        <v>29</v>
      </c>
      <c r="E1327" s="24" t="s">
        <v>138</v>
      </c>
      <c r="F1327" s="24" t="s">
        <v>216</v>
      </c>
      <c r="G1327" s="21"/>
      <c r="H1327" s="21"/>
    </row>
    <row r="1328" spans="1:8" s="6" customFormat="1" ht="47.25" x14ac:dyDescent="0.2">
      <c r="A1328" s="43">
        <f>+'Key Dates'!$B$7-7</f>
        <v>43319</v>
      </c>
      <c r="B1328" s="43">
        <f>+'Key Dates'!$B$7-7</f>
        <v>43319</v>
      </c>
      <c r="C1328" s="25" t="s">
        <v>675</v>
      </c>
      <c r="D1328" s="23" t="s">
        <v>29</v>
      </c>
      <c r="E1328" s="24" t="s">
        <v>158</v>
      </c>
      <c r="F1328" s="24" t="s">
        <v>216</v>
      </c>
      <c r="G1328" s="21"/>
      <c r="H1328" s="21"/>
    </row>
    <row r="1329" spans="1:8" s="6" customFormat="1" ht="47.25" x14ac:dyDescent="0.2">
      <c r="A1329" s="43">
        <f>+'Key Dates'!$B$7-7</f>
        <v>43319</v>
      </c>
      <c r="B1329" s="43">
        <f>+'Key Dates'!$B$7-7</f>
        <v>43319</v>
      </c>
      <c r="C1329" s="25" t="s">
        <v>676</v>
      </c>
      <c r="D1329" s="23" t="s">
        <v>29</v>
      </c>
      <c r="E1329" s="24" t="s">
        <v>144</v>
      </c>
      <c r="F1329" s="24" t="s">
        <v>216</v>
      </c>
      <c r="G1329" s="21"/>
      <c r="H1329" s="21"/>
    </row>
    <row r="1330" spans="1:8" s="6" customFormat="1" ht="47.25" x14ac:dyDescent="0.2">
      <c r="A1330" s="43">
        <f>+'Key Dates'!$B$7-7</f>
        <v>43319</v>
      </c>
      <c r="B1330" s="43">
        <f>+'Key Dates'!$B$7-7</f>
        <v>43319</v>
      </c>
      <c r="C1330" s="25" t="s">
        <v>677</v>
      </c>
      <c r="D1330" s="23" t="s">
        <v>29</v>
      </c>
      <c r="E1330" s="24" t="s">
        <v>145</v>
      </c>
      <c r="F1330" s="24" t="s">
        <v>216</v>
      </c>
      <c r="G1330" s="21"/>
      <c r="H1330" s="21"/>
    </row>
    <row r="1331" spans="1:8" s="6" customFormat="1" ht="47.25" x14ac:dyDescent="0.2">
      <c r="A1331" s="43">
        <f>+'Key Dates'!$B$7-7</f>
        <v>43319</v>
      </c>
      <c r="B1331" s="43">
        <f>+'Key Dates'!$B$7-7</f>
        <v>43319</v>
      </c>
      <c r="C1331" s="25" t="s">
        <v>678</v>
      </c>
      <c r="D1331" s="23" t="s">
        <v>29</v>
      </c>
      <c r="E1331" s="24" t="s">
        <v>156</v>
      </c>
      <c r="F1331" s="24" t="s">
        <v>216</v>
      </c>
      <c r="G1331" s="21"/>
      <c r="H1331" s="21"/>
    </row>
    <row r="1332" spans="1:8" s="6" customFormat="1" ht="47.25" x14ac:dyDescent="0.2">
      <c r="A1332" s="43">
        <f>+'Key Dates'!$B$7-7</f>
        <v>43319</v>
      </c>
      <c r="B1332" s="43">
        <f>+'Key Dates'!$B$7-7</f>
        <v>43319</v>
      </c>
      <c r="C1332" s="25" t="s">
        <v>679</v>
      </c>
      <c r="D1332" s="23" t="s">
        <v>29</v>
      </c>
      <c r="E1332" s="24" t="s">
        <v>157</v>
      </c>
      <c r="F1332" s="24" t="s">
        <v>216</v>
      </c>
      <c r="G1332" s="21"/>
      <c r="H1332" s="21"/>
    </row>
    <row r="1333" spans="1:8" s="6" customFormat="1" ht="110.25" x14ac:dyDescent="0.2">
      <c r="A1333" s="43">
        <f>+'Key Dates'!$B$7-7</f>
        <v>43319</v>
      </c>
      <c r="B1333" s="43">
        <f>+'Key Dates'!$B$7-7</f>
        <v>43319</v>
      </c>
      <c r="C1333" s="25" t="s">
        <v>2043</v>
      </c>
      <c r="D1333" s="23" t="s">
        <v>503</v>
      </c>
      <c r="E1333" s="24" t="s">
        <v>138</v>
      </c>
      <c r="F1333" s="24" t="s">
        <v>10</v>
      </c>
      <c r="G1333" s="21"/>
      <c r="H1333" s="21"/>
    </row>
    <row r="1334" spans="1:8" s="6" customFormat="1" ht="110.25" x14ac:dyDescent="0.2">
      <c r="A1334" s="43">
        <f>+'Key Dates'!$B$7-7</f>
        <v>43319</v>
      </c>
      <c r="B1334" s="43">
        <f>+'Key Dates'!$B$7-7</f>
        <v>43319</v>
      </c>
      <c r="C1334" s="25" t="s">
        <v>2044</v>
      </c>
      <c r="D1334" s="23" t="s">
        <v>503</v>
      </c>
      <c r="E1334" s="24" t="s">
        <v>158</v>
      </c>
      <c r="F1334" s="24" t="s">
        <v>10</v>
      </c>
      <c r="G1334" s="21"/>
      <c r="H1334" s="21"/>
    </row>
    <row r="1335" spans="1:8" s="6" customFormat="1" ht="110.25" x14ac:dyDescent="0.2">
      <c r="A1335" s="43">
        <f>+'Key Dates'!$B$7-7</f>
        <v>43319</v>
      </c>
      <c r="B1335" s="43">
        <f>+'Key Dates'!$B$7-7</f>
        <v>43319</v>
      </c>
      <c r="C1335" s="25" t="s">
        <v>2045</v>
      </c>
      <c r="D1335" s="23" t="s">
        <v>503</v>
      </c>
      <c r="E1335" s="24" t="s">
        <v>144</v>
      </c>
      <c r="F1335" s="24" t="s">
        <v>10</v>
      </c>
      <c r="G1335" s="21"/>
      <c r="H1335" s="21"/>
    </row>
    <row r="1336" spans="1:8" s="6" customFormat="1" ht="110.25" x14ac:dyDescent="0.2">
      <c r="A1336" s="43">
        <f>+'Key Dates'!$B$7-7</f>
        <v>43319</v>
      </c>
      <c r="B1336" s="43">
        <f>+'Key Dates'!$B$7-7</f>
        <v>43319</v>
      </c>
      <c r="C1336" s="25" t="s">
        <v>2046</v>
      </c>
      <c r="D1336" s="23" t="s">
        <v>503</v>
      </c>
      <c r="E1336" s="24" t="s">
        <v>145</v>
      </c>
      <c r="F1336" s="24" t="s">
        <v>10</v>
      </c>
      <c r="G1336" s="21"/>
      <c r="H1336" s="21"/>
    </row>
    <row r="1337" spans="1:8" s="6" customFormat="1" ht="110.25" x14ac:dyDescent="0.2">
      <c r="A1337" s="43">
        <f>+'Key Dates'!$B$7-7</f>
        <v>43319</v>
      </c>
      <c r="B1337" s="43">
        <f>+'Key Dates'!$B$7-7</f>
        <v>43319</v>
      </c>
      <c r="C1337" s="25" t="s">
        <v>2047</v>
      </c>
      <c r="D1337" s="23" t="s">
        <v>503</v>
      </c>
      <c r="E1337" s="24" t="s">
        <v>156</v>
      </c>
      <c r="F1337" s="24" t="s">
        <v>10</v>
      </c>
      <c r="G1337" s="21"/>
      <c r="H1337" s="21"/>
    </row>
    <row r="1338" spans="1:8" s="6" customFormat="1" ht="110.25" x14ac:dyDescent="0.2">
      <c r="A1338" s="43">
        <f>+'Key Dates'!$B$7-7</f>
        <v>43319</v>
      </c>
      <c r="B1338" s="43">
        <f>+'Key Dates'!$B$7-7</f>
        <v>43319</v>
      </c>
      <c r="C1338" s="25" t="s">
        <v>2048</v>
      </c>
      <c r="D1338" s="23" t="s">
        <v>503</v>
      </c>
      <c r="E1338" s="24" t="s">
        <v>157</v>
      </c>
      <c r="F1338" s="24" t="s">
        <v>10</v>
      </c>
      <c r="G1338" s="21"/>
      <c r="H1338" s="21"/>
    </row>
    <row r="1339" spans="1:8" s="6" customFormat="1" ht="110.25" x14ac:dyDescent="0.2">
      <c r="A1339" s="43">
        <f>+'Key Dates'!$B$7-7</f>
        <v>43319</v>
      </c>
      <c r="B1339" s="43">
        <f>+'Key Dates'!$B$7-7</f>
        <v>43319</v>
      </c>
      <c r="C1339" s="25" t="s">
        <v>2049</v>
      </c>
      <c r="D1339" s="23" t="s">
        <v>503</v>
      </c>
      <c r="E1339" s="24" t="s">
        <v>146</v>
      </c>
      <c r="F1339" s="24" t="s">
        <v>10</v>
      </c>
      <c r="G1339" s="21"/>
      <c r="H1339" s="21"/>
    </row>
    <row r="1340" spans="1:8" s="6" customFormat="1" ht="110.25" x14ac:dyDescent="0.2">
      <c r="A1340" s="43">
        <f>+'Key Dates'!$B$7-7</f>
        <v>43319</v>
      </c>
      <c r="B1340" s="43">
        <f>+'Key Dates'!$B$7-7</f>
        <v>43319</v>
      </c>
      <c r="C1340" s="25" t="s">
        <v>2050</v>
      </c>
      <c r="D1340" s="23" t="s">
        <v>503</v>
      </c>
      <c r="E1340" s="24" t="s">
        <v>147</v>
      </c>
      <c r="F1340" s="24" t="s">
        <v>10</v>
      </c>
      <c r="G1340" s="21"/>
      <c r="H1340" s="21"/>
    </row>
    <row r="1341" spans="1:8" s="6" customFormat="1" ht="126" x14ac:dyDescent="0.2">
      <c r="A1341" s="43">
        <f>+'Key Dates'!$B$7-7</f>
        <v>43319</v>
      </c>
      <c r="B1341" s="43">
        <f>+'Key Dates'!$B$7-7</f>
        <v>43319</v>
      </c>
      <c r="C1341" s="22" t="s">
        <v>2535</v>
      </c>
      <c r="D1341" s="23" t="s">
        <v>1737</v>
      </c>
      <c r="E1341" s="24" t="s">
        <v>138</v>
      </c>
      <c r="F1341" s="24" t="s">
        <v>2147</v>
      </c>
      <c r="G1341" s="21"/>
      <c r="H1341" s="21"/>
    </row>
    <row r="1342" spans="1:8" s="6" customFormat="1" ht="126" x14ac:dyDescent="0.2">
      <c r="A1342" s="43">
        <f>+'Key Dates'!$B$7-7</f>
        <v>43319</v>
      </c>
      <c r="B1342" s="43">
        <f>+'Key Dates'!$B$7-7</f>
        <v>43319</v>
      </c>
      <c r="C1342" s="22" t="s">
        <v>2536</v>
      </c>
      <c r="D1342" s="23" t="s">
        <v>1737</v>
      </c>
      <c r="E1342" s="24" t="s">
        <v>142</v>
      </c>
      <c r="F1342" s="24" t="s">
        <v>2147</v>
      </c>
      <c r="G1342" s="21"/>
      <c r="H1342" s="21"/>
    </row>
    <row r="1343" spans="1:8" s="6" customFormat="1" ht="126" x14ac:dyDescent="0.2">
      <c r="A1343" s="43">
        <f>+'Key Dates'!$B$7-7</f>
        <v>43319</v>
      </c>
      <c r="B1343" s="43">
        <f>+'Key Dates'!$B$7-7</f>
        <v>43319</v>
      </c>
      <c r="C1343" s="22" t="s">
        <v>2537</v>
      </c>
      <c r="D1343" s="23" t="s">
        <v>1737</v>
      </c>
      <c r="E1343" s="24" t="s">
        <v>158</v>
      </c>
      <c r="F1343" s="24" t="s">
        <v>2147</v>
      </c>
      <c r="G1343" s="21"/>
      <c r="H1343" s="21"/>
    </row>
    <row r="1344" spans="1:8" s="6" customFormat="1" ht="141.75" x14ac:dyDescent="0.2">
      <c r="A1344" s="43">
        <f>+'Key Dates'!$B$7-7</f>
        <v>43319</v>
      </c>
      <c r="B1344" s="43">
        <f>+'Key Dates'!$B$7-7</f>
        <v>43319</v>
      </c>
      <c r="C1344" s="22" t="s">
        <v>2538</v>
      </c>
      <c r="D1344" s="23" t="s">
        <v>1737</v>
      </c>
      <c r="E1344" s="24" t="s">
        <v>144</v>
      </c>
      <c r="F1344" s="24" t="s">
        <v>2147</v>
      </c>
      <c r="G1344" s="21"/>
      <c r="H1344" s="21"/>
    </row>
    <row r="1345" spans="1:8" s="6" customFormat="1" ht="141.75" x14ac:dyDescent="0.2">
      <c r="A1345" s="43">
        <f>+'Key Dates'!$B$7-7</f>
        <v>43319</v>
      </c>
      <c r="B1345" s="43">
        <f>+'Key Dates'!$B$7-7</f>
        <v>43319</v>
      </c>
      <c r="C1345" s="22" t="s">
        <v>2539</v>
      </c>
      <c r="D1345" s="23" t="s">
        <v>1737</v>
      </c>
      <c r="E1345" s="24" t="s">
        <v>145</v>
      </c>
      <c r="F1345" s="24" t="s">
        <v>2147</v>
      </c>
      <c r="G1345" s="21"/>
      <c r="H1345" s="21"/>
    </row>
    <row r="1346" spans="1:8" s="6" customFormat="1" ht="141.75" x14ac:dyDescent="0.2">
      <c r="A1346" s="43">
        <f>+'Key Dates'!$B$7-7</f>
        <v>43319</v>
      </c>
      <c r="B1346" s="43">
        <f>+'Key Dates'!$B$7-7</f>
        <v>43319</v>
      </c>
      <c r="C1346" s="22" t="s">
        <v>2540</v>
      </c>
      <c r="D1346" s="23" t="s">
        <v>1737</v>
      </c>
      <c r="E1346" s="24" t="s">
        <v>156</v>
      </c>
      <c r="F1346" s="24" t="s">
        <v>2147</v>
      </c>
      <c r="G1346" s="21"/>
      <c r="H1346" s="21"/>
    </row>
    <row r="1347" spans="1:8" s="6" customFormat="1" ht="141.75" x14ac:dyDescent="0.2">
      <c r="A1347" s="43">
        <f>+'Key Dates'!$B$7-7</f>
        <v>43319</v>
      </c>
      <c r="B1347" s="43">
        <f>+'Key Dates'!$B$7-7</f>
        <v>43319</v>
      </c>
      <c r="C1347" s="22" t="s">
        <v>2541</v>
      </c>
      <c r="D1347" s="23" t="s">
        <v>1737</v>
      </c>
      <c r="E1347" s="24" t="s">
        <v>157</v>
      </c>
      <c r="F1347" s="24" t="s">
        <v>2147</v>
      </c>
      <c r="G1347" s="21"/>
      <c r="H1347" s="21"/>
    </row>
    <row r="1348" spans="1:8" s="6" customFormat="1" ht="141.75" x14ac:dyDescent="0.2">
      <c r="A1348" s="43">
        <f>+'Key Dates'!$B$7-7</f>
        <v>43319</v>
      </c>
      <c r="B1348" s="43">
        <f>+'Key Dates'!$B$7-7</f>
        <v>43319</v>
      </c>
      <c r="C1348" s="22" t="s">
        <v>2542</v>
      </c>
      <c r="D1348" s="23" t="s">
        <v>1737</v>
      </c>
      <c r="E1348" s="24" t="s">
        <v>146</v>
      </c>
      <c r="F1348" s="24" t="s">
        <v>2147</v>
      </c>
      <c r="G1348" s="21"/>
      <c r="H1348" s="21"/>
    </row>
    <row r="1349" spans="1:8" s="6" customFormat="1" ht="141.75" x14ac:dyDescent="0.2">
      <c r="A1349" s="43">
        <f>+'Key Dates'!$B$7-7</f>
        <v>43319</v>
      </c>
      <c r="B1349" s="43">
        <f>+'Key Dates'!$B$7-7</f>
        <v>43319</v>
      </c>
      <c r="C1349" s="22" t="s">
        <v>2543</v>
      </c>
      <c r="D1349" s="23" t="s">
        <v>1737</v>
      </c>
      <c r="E1349" s="24" t="s">
        <v>147</v>
      </c>
      <c r="F1349" s="24" t="s">
        <v>2147</v>
      </c>
      <c r="G1349" s="21"/>
      <c r="H1349" s="21"/>
    </row>
    <row r="1350" spans="1:8" s="6" customFormat="1" ht="236.25" x14ac:dyDescent="0.2">
      <c r="A1350" s="43">
        <f>+'Key Dates'!$B$7-7</f>
        <v>43319</v>
      </c>
      <c r="B1350" s="43">
        <f>+'Key Dates'!$B$7-1</f>
        <v>43325</v>
      </c>
      <c r="C1350" s="22" t="s">
        <v>2544</v>
      </c>
      <c r="D1350" s="23" t="s">
        <v>1950</v>
      </c>
      <c r="E1350" s="24" t="s">
        <v>138</v>
      </c>
      <c r="F1350" s="24" t="s">
        <v>2145</v>
      </c>
      <c r="G1350" s="21"/>
      <c r="H1350" s="21"/>
    </row>
    <row r="1351" spans="1:8" s="6" customFormat="1" ht="236.25" x14ac:dyDescent="0.2">
      <c r="A1351" s="43">
        <f>+'Key Dates'!$B$7-7</f>
        <v>43319</v>
      </c>
      <c r="B1351" s="43">
        <f>+'Key Dates'!$B$7-1</f>
        <v>43325</v>
      </c>
      <c r="C1351" s="22" t="s">
        <v>2545</v>
      </c>
      <c r="D1351" s="23" t="s">
        <v>1950</v>
      </c>
      <c r="E1351" s="24" t="s">
        <v>142</v>
      </c>
      <c r="F1351" s="24" t="s">
        <v>2145</v>
      </c>
      <c r="G1351" s="21"/>
      <c r="H1351" s="21"/>
    </row>
    <row r="1352" spans="1:8" s="6" customFormat="1" ht="236.25" x14ac:dyDescent="0.2">
      <c r="A1352" s="43">
        <f>+'Key Dates'!$B$7-7</f>
        <v>43319</v>
      </c>
      <c r="B1352" s="43">
        <f>+'Key Dates'!$B$7-1</f>
        <v>43325</v>
      </c>
      <c r="C1352" s="22" t="s">
        <v>2546</v>
      </c>
      <c r="D1352" s="23" t="s">
        <v>1950</v>
      </c>
      <c r="E1352" s="24" t="s">
        <v>158</v>
      </c>
      <c r="F1352" s="24" t="s">
        <v>2145</v>
      </c>
      <c r="G1352" s="21"/>
      <c r="H1352" s="21"/>
    </row>
    <row r="1353" spans="1:8" s="6" customFormat="1" ht="236.25" x14ac:dyDescent="0.2">
      <c r="A1353" s="43">
        <f>+'Key Dates'!$B$7-7</f>
        <v>43319</v>
      </c>
      <c r="B1353" s="43">
        <f>+'Key Dates'!$B$7-1</f>
        <v>43325</v>
      </c>
      <c r="C1353" s="22" t="s">
        <v>2547</v>
      </c>
      <c r="D1353" s="23" t="s">
        <v>1950</v>
      </c>
      <c r="E1353" s="24" t="s">
        <v>144</v>
      </c>
      <c r="F1353" s="24" t="s">
        <v>2145</v>
      </c>
      <c r="G1353" s="21"/>
      <c r="H1353" s="21"/>
    </row>
    <row r="1354" spans="1:8" s="6" customFormat="1" ht="236.25" x14ac:dyDescent="0.2">
      <c r="A1354" s="43">
        <f>+'Key Dates'!$B$7-7</f>
        <v>43319</v>
      </c>
      <c r="B1354" s="43">
        <f>+'Key Dates'!$B$7-1</f>
        <v>43325</v>
      </c>
      <c r="C1354" s="22" t="s">
        <v>2548</v>
      </c>
      <c r="D1354" s="23" t="s">
        <v>1950</v>
      </c>
      <c r="E1354" s="24" t="s">
        <v>145</v>
      </c>
      <c r="F1354" s="24" t="s">
        <v>2145</v>
      </c>
      <c r="G1354" s="21"/>
      <c r="H1354" s="21"/>
    </row>
    <row r="1355" spans="1:8" s="6" customFormat="1" ht="236.25" x14ac:dyDescent="0.2">
      <c r="A1355" s="43">
        <f>+'Key Dates'!$B$7-7</f>
        <v>43319</v>
      </c>
      <c r="B1355" s="43">
        <f>+'Key Dates'!$B$7-1</f>
        <v>43325</v>
      </c>
      <c r="C1355" s="22" t="s">
        <v>2549</v>
      </c>
      <c r="D1355" s="23" t="s">
        <v>1950</v>
      </c>
      <c r="E1355" s="24" t="s">
        <v>156</v>
      </c>
      <c r="F1355" s="24" t="s">
        <v>2145</v>
      </c>
      <c r="G1355" s="21"/>
      <c r="H1355" s="21"/>
    </row>
    <row r="1356" spans="1:8" s="6" customFormat="1" ht="236.25" x14ac:dyDescent="0.2">
      <c r="A1356" s="43">
        <f>+'Key Dates'!$B$7-7</f>
        <v>43319</v>
      </c>
      <c r="B1356" s="43">
        <f>+'Key Dates'!$B$7-1</f>
        <v>43325</v>
      </c>
      <c r="C1356" s="22" t="s">
        <v>2550</v>
      </c>
      <c r="D1356" s="23" t="s">
        <v>1950</v>
      </c>
      <c r="E1356" s="24" t="s">
        <v>157</v>
      </c>
      <c r="F1356" s="24" t="s">
        <v>2145</v>
      </c>
      <c r="G1356" s="21"/>
      <c r="H1356" s="21"/>
    </row>
    <row r="1357" spans="1:8" s="6" customFormat="1" ht="236.25" x14ac:dyDescent="0.2">
      <c r="A1357" s="43">
        <f>+'Key Dates'!$B$7-7</f>
        <v>43319</v>
      </c>
      <c r="B1357" s="43">
        <f>+'Key Dates'!$B$7-1</f>
        <v>43325</v>
      </c>
      <c r="C1357" s="22" t="s">
        <v>2551</v>
      </c>
      <c r="D1357" s="23" t="s">
        <v>1950</v>
      </c>
      <c r="E1357" s="24" t="s">
        <v>138</v>
      </c>
      <c r="F1357" s="24" t="s">
        <v>2145</v>
      </c>
      <c r="G1357" s="21"/>
      <c r="H1357" s="21"/>
    </row>
    <row r="1358" spans="1:8" s="6" customFormat="1" ht="189" x14ac:dyDescent="0.2">
      <c r="A1358" s="43">
        <f>+'Key Dates'!$B$7-7</f>
        <v>43319</v>
      </c>
      <c r="B1358" s="43">
        <f>+'Key Dates'!$B$7</f>
        <v>43326</v>
      </c>
      <c r="C1358" s="22" t="s">
        <v>2552</v>
      </c>
      <c r="D1358" s="23" t="s">
        <v>55</v>
      </c>
      <c r="E1358" s="24" t="s">
        <v>138</v>
      </c>
      <c r="F1358" s="24" t="s">
        <v>2145</v>
      </c>
      <c r="G1358" s="21"/>
      <c r="H1358" s="21"/>
    </row>
    <row r="1359" spans="1:8" s="6" customFormat="1" ht="189" x14ac:dyDescent="0.2">
      <c r="A1359" s="43">
        <f>+'Key Dates'!$B$7-7</f>
        <v>43319</v>
      </c>
      <c r="B1359" s="43">
        <f>+'Key Dates'!$B$7</f>
        <v>43326</v>
      </c>
      <c r="C1359" s="22" t="s">
        <v>2553</v>
      </c>
      <c r="D1359" s="23" t="s">
        <v>55</v>
      </c>
      <c r="E1359" s="24" t="s">
        <v>158</v>
      </c>
      <c r="F1359" s="24" t="s">
        <v>2145</v>
      </c>
      <c r="G1359" s="21"/>
      <c r="H1359" s="21"/>
    </row>
    <row r="1360" spans="1:8" s="6" customFormat="1" ht="189" x14ac:dyDescent="0.2">
      <c r="A1360" s="43">
        <f>+'Key Dates'!$B$7-7</f>
        <v>43319</v>
      </c>
      <c r="B1360" s="43">
        <f>+'Key Dates'!$B$7</f>
        <v>43326</v>
      </c>
      <c r="C1360" s="22" t="s">
        <v>2554</v>
      </c>
      <c r="D1360" s="23" t="s">
        <v>55</v>
      </c>
      <c r="E1360" s="24" t="s">
        <v>144</v>
      </c>
      <c r="F1360" s="24" t="s">
        <v>2145</v>
      </c>
      <c r="G1360" s="21"/>
      <c r="H1360" s="21"/>
    </row>
    <row r="1361" spans="1:8" s="6" customFormat="1" ht="189" x14ac:dyDescent="0.2">
      <c r="A1361" s="43">
        <f>+'Key Dates'!$B$7-7</f>
        <v>43319</v>
      </c>
      <c r="B1361" s="43">
        <f>+'Key Dates'!$B$7</f>
        <v>43326</v>
      </c>
      <c r="C1361" s="22" t="s">
        <v>2555</v>
      </c>
      <c r="D1361" s="23" t="s">
        <v>55</v>
      </c>
      <c r="E1361" s="24" t="s">
        <v>145</v>
      </c>
      <c r="F1361" s="24" t="s">
        <v>2145</v>
      </c>
      <c r="G1361" s="21"/>
      <c r="H1361" s="21"/>
    </row>
    <row r="1362" spans="1:8" s="6" customFormat="1" ht="189" x14ac:dyDescent="0.2">
      <c r="A1362" s="43">
        <f>+'Key Dates'!$B$7-7</f>
        <v>43319</v>
      </c>
      <c r="B1362" s="43">
        <f>+'Key Dates'!$B$7</f>
        <v>43326</v>
      </c>
      <c r="C1362" s="22" t="s">
        <v>2556</v>
      </c>
      <c r="D1362" s="23" t="s">
        <v>55</v>
      </c>
      <c r="E1362" s="24" t="s">
        <v>156</v>
      </c>
      <c r="F1362" s="24" t="s">
        <v>2145</v>
      </c>
      <c r="G1362" s="21"/>
      <c r="H1362" s="21"/>
    </row>
    <row r="1363" spans="1:8" s="6" customFormat="1" ht="204.75" x14ac:dyDescent="0.2">
      <c r="A1363" s="43">
        <f>+'Key Dates'!$B$7-7</f>
        <v>43319</v>
      </c>
      <c r="B1363" s="43">
        <f>+'Key Dates'!$B$7</f>
        <v>43326</v>
      </c>
      <c r="C1363" s="22" t="s">
        <v>2557</v>
      </c>
      <c r="D1363" s="23" t="s">
        <v>55</v>
      </c>
      <c r="E1363" s="24" t="s">
        <v>157</v>
      </c>
      <c r="F1363" s="24" t="s">
        <v>2145</v>
      </c>
      <c r="G1363" s="21"/>
      <c r="H1363" s="21"/>
    </row>
    <row r="1364" spans="1:8" s="6" customFormat="1" ht="189" x14ac:dyDescent="0.2">
      <c r="A1364" s="43">
        <f>+'Key Dates'!$B$7-7</f>
        <v>43319</v>
      </c>
      <c r="B1364" s="43">
        <f>+'Key Dates'!$B$7</f>
        <v>43326</v>
      </c>
      <c r="C1364" s="22" t="s">
        <v>2552</v>
      </c>
      <c r="D1364" s="23" t="s">
        <v>55</v>
      </c>
      <c r="E1364" s="24" t="s">
        <v>146</v>
      </c>
      <c r="F1364" s="24" t="s">
        <v>2145</v>
      </c>
      <c r="G1364" s="21"/>
      <c r="H1364" s="21"/>
    </row>
    <row r="1365" spans="1:8" s="6" customFormat="1" ht="189" x14ac:dyDescent="0.2">
      <c r="A1365" s="43">
        <f>+'Key Dates'!$B$7-7</f>
        <v>43319</v>
      </c>
      <c r="B1365" s="43">
        <f>+'Key Dates'!$B$7</f>
        <v>43326</v>
      </c>
      <c r="C1365" s="22" t="s">
        <v>2558</v>
      </c>
      <c r="D1365" s="23" t="s">
        <v>55</v>
      </c>
      <c r="E1365" s="24" t="s">
        <v>147</v>
      </c>
      <c r="F1365" s="24" t="s">
        <v>2145</v>
      </c>
      <c r="G1365" s="21"/>
      <c r="H1365" s="21"/>
    </row>
    <row r="1366" spans="1:8" s="6" customFormat="1" ht="126" x14ac:dyDescent="0.2">
      <c r="A1366" s="43">
        <f>+'Key Dates'!$B$8-90</f>
        <v>43320</v>
      </c>
      <c r="B1366" s="43">
        <f>+'Key Dates'!$B$8-90</f>
        <v>43320</v>
      </c>
      <c r="C1366" s="25" t="s">
        <v>1153</v>
      </c>
      <c r="D1366" s="23" t="s">
        <v>1141</v>
      </c>
      <c r="E1366" s="24" t="s">
        <v>138</v>
      </c>
      <c r="F1366" s="24" t="s">
        <v>49</v>
      </c>
      <c r="G1366" s="21"/>
      <c r="H1366" s="21"/>
    </row>
    <row r="1367" spans="1:8" s="6" customFormat="1" ht="126" x14ac:dyDescent="0.2">
      <c r="A1367" s="43">
        <f>+'Key Dates'!$B$8-90</f>
        <v>43320</v>
      </c>
      <c r="B1367" s="43">
        <f>+'Key Dates'!$B$8-90</f>
        <v>43320</v>
      </c>
      <c r="C1367" s="25" t="s">
        <v>1154</v>
      </c>
      <c r="D1367" s="23" t="s">
        <v>1141</v>
      </c>
      <c r="E1367" s="24" t="s">
        <v>158</v>
      </c>
      <c r="F1367" s="24" t="s">
        <v>49</v>
      </c>
      <c r="G1367" s="21"/>
      <c r="H1367" s="21"/>
    </row>
    <row r="1368" spans="1:8" s="6" customFormat="1" ht="126" x14ac:dyDescent="0.2">
      <c r="A1368" s="43">
        <f>+'Key Dates'!$B$8-90</f>
        <v>43320</v>
      </c>
      <c r="B1368" s="43">
        <f>+'Key Dates'!$B$8-90</f>
        <v>43320</v>
      </c>
      <c r="C1368" s="25" t="s">
        <v>1155</v>
      </c>
      <c r="D1368" s="23" t="s">
        <v>1141</v>
      </c>
      <c r="E1368" s="24" t="s">
        <v>144</v>
      </c>
      <c r="F1368" s="24" t="s">
        <v>49</v>
      </c>
      <c r="G1368" s="21"/>
      <c r="H1368" s="21"/>
    </row>
    <row r="1369" spans="1:8" s="6" customFormat="1" ht="126" x14ac:dyDescent="0.2">
      <c r="A1369" s="43">
        <f>+'Key Dates'!$B$8-90</f>
        <v>43320</v>
      </c>
      <c r="B1369" s="43">
        <f>+'Key Dates'!$B$8-90</f>
        <v>43320</v>
      </c>
      <c r="C1369" s="25" t="s">
        <v>1156</v>
      </c>
      <c r="D1369" s="23" t="s">
        <v>1141</v>
      </c>
      <c r="E1369" s="24" t="s">
        <v>145</v>
      </c>
      <c r="F1369" s="24" t="s">
        <v>49</v>
      </c>
      <c r="G1369" s="21"/>
      <c r="H1369" s="21"/>
    </row>
    <row r="1370" spans="1:8" s="6" customFormat="1" ht="126" x14ac:dyDescent="0.2">
      <c r="A1370" s="43">
        <f>+'Key Dates'!$B$8-90</f>
        <v>43320</v>
      </c>
      <c r="B1370" s="43">
        <f>+'Key Dates'!$B$8-90</f>
        <v>43320</v>
      </c>
      <c r="C1370" s="25" t="s">
        <v>1157</v>
      </c>
      <c r="D1370" s="23" t="s">
        <v>1141</v>
      </c>
      <c r="E1370" s="24" t="s">
        <v>156</v>
      </c>
      <c r="F1370" s="24" t="s">
        <v>49</v>
      </c>
      <c r="G1370" s="21"/>
      <c r="H1370" s="21"/>
    </row>
    <row r="1371" spans="1:8" s="6" customFormat="1" ht="126" x14ac:dyDescent="0.2">
      <c r="A1371" s="43">
        <f>+'Key Dates'!$B$8-90</f>
        <v>43320</v>
      </c>
      <c r="B1371" s="43">
        <f>+'Key Dates'!$B$8-90</f>
        <v>43320</v>
      </c>
      <c r="C1371" s="25" t="s">
        <v>1158</v>
      </c>
      <c r="D1371" s="23" t="s">
        <v>1141</v>
      </c>
      <c r="E1371" s="24" t="s">
        <v>157</v>
      </c>
      <c r="F1371" s="24" t="s">
        <v>49</v>
      </c>
      <c r="G1371" s="21"/>
      <c r="H1371" s="21"/>
    </row>
    <row r="1372" spans="1:8" s="6" customFormat="1" ht="126" x14ac:dyDescent="0.2">
      <c r="A1372" s="43">
        <f>+'Key Dates'!$B$7-5</f>
        <v>43321</v>
      </c>
      <c r="B1372" s="43">
        <f>+'Key Dates'!$B$7-5</f>
        <v>43321</v>
      </c>
      <c r="C1372" s="22" t="s">
        <v>2559</v>
      </c>
      <c r="D1372" s="23" t="s">
        <v>1738</v>
      </c>
      <c r="E1372" s="24" t="s">
        <v>138</v>
      </c>
      <c r="F1372" s="24" t="s">
        <v>2147</v>
      </c>
      <c r="G1372" s="21"/>
      <c r="H1372" s="21"/>
    </row>
    <row r="1373" spans="1:8" s="6" customFormat="1" ht="141.75" x14ac:dyDescent="0.2">
      <c r="A1373" s="43">
        <f>+'Key Dates'!$B$7-5</f>
        <v>43321</v>
      </c>
      <c r="B1373" s="43">
        <f>+'Key Dates'!$B$7-5</f>
        <v>43321</v>
      </c>
      <c r="C1373" s="22" t="s">
        <v>2560</v>
      </c>
      <c r="D1373" s="23" t="s">
        <v>1738</v>
      </c>
      <c r="E1373" s="24" t="s">
        <v>142</v>
      </c>
      <c r="F1373" s="24" t="s">
        <v>2147</v>
      </c>
      <c r="G1373" s="21"/>
      <c r="H1373" s="21"/>
    </row>
    <row r="1374" spans="1:8" s="6" customFormat="1" ht="126" x14ac:dyDescent="0.2">
      <c r="A1374" s="43">
        <f>+'Key Dates'!$B$7-5</f>
        <v>43321</v>
      </c>
      <c r="B1374" s="43">
        <f>+'Key Dates'!$B$7-5</f>
        <v>43321</v>
      </c>
      <c r="C1374" s="22" t="s">
        <v>2561</v>
      </c>
      <c r="D1374" s="23" t="s">
        <v>1738</v>
      </c>
      <c r="E1374" s="24" t="s">
        <v>158</v>
      </c>
      <c r="F1374" s="24" t="s">
        <v>2147</v>
      </c>
      <c r="G1374" s="21"/>
      <c r="H1374" s="21"/>
    </row>
    <row r="1375" spans="1:8" s="6" customFormat="1" ht="141.75" x14ac:dyDescent="0.2">
      <c r="A1375" s="43">
        <f>+'Key Dates'!$B$7-5</f>
        <v>43321</v>
      </c>
      <c r="B1375" s="43">
        <f>+'Key Dates'!$B$7-5</f>
        <v>43321</v>
      </c>
      <c r="C1375" s="22" t="s">
        <v>2562</v>
      </c>
      <c r="D1375" s="23" t="s">
        <v>1738</v>
      </c>
      <c r="E1375" s="24" t="s">
        <v>144</v>
      </c>
      <c r="F1375" s="24" t="s">
        <v>2147</v>
      </c>
      <c r="G1375" s="21"/>
      <c r="H1375" s="21"/>
    </row>
    <row r="1376" spans="1:8" s="6" customFormat="1" ht="141.75" x14ac:dyDescent="0.2">
      <c r="A1376" s="43">
        <f>+'Key Dates'!$B$7-5</f>
        <v>43321</v>
      </c>
      <c r="B1376" s="43">
        <f>+'Key Dates'!$B$7-5</f>
        <v>43321</v>
      </c>
      <c r="C1376" s="22" t="s">
        <v>2563</v>
      </c>
      <c r="D1376" s="23" t="s">
        <v>1738</v>
      </c>
      <c r="E1376" s="24" t="s">
        <v>145</v>
      </c>
      <c r="F1376" s="24" t="s">
        <v>2147</v>
      </c>
      <c r="G1376" s="21"/>
      <c r="H1376" s="21"/>
    </row>
    <row r="1377" spans="1:8" s="6" customFormat="1" ht="141.75" x14ac:dyDescent="0.2">
      <c r="A1377" s="43">
        <f>+'Key Dates'!$B$7-5</f>
        <v>43321</v>
      </c>
      <c r="B1377" s="43">
        <f>+'Key Dates'!$B$7-5</f>
        <v>43321</v>
      </c>
      <c r="C1377" s="22" t="s">
        <v>2564</v>
      </c>
      <c r="D1377" s="23" t="s">
        <v>1738</v>
      </c>
      <c r="E1377" s="24" t="s">
        <v>156</v>
      </c>
      <c r="F1377" s="24" t="s">
        <v>2147</v>
      </c>
      <c r="G1377" s="21"/>
      <c r="H1377" s="21"/>
    </row>
    <row r="1378" spans="1:8" s="6" customFormat="1" ht="141.75" x14ac:dyDescent="0.2">
      <c r="A1378" s="43">
        <f>+'Key Dates'!$B$7-5</f>
        <v>43321</v>
      </c>
      <c r="B1378" s="43">
        <f>+'Key Dates'!$B$7-5</f>
        <v>43321</v>
      </c>
      <c r="C1378" s="22" t="s">
        <v>2565</v>
      </c>
      <c r="D1378" s="23" t="s">
        <v>1738</v>
      </c>
      <c r="E1378" s="24" t="s">
        <v>157</v>
      </c>
      <c r="F1378" s="24" t="s">
        <v>2147</v>
      </c>
      <c r="G1378" s="21"/>
      <c r="H1378" s="21"/>
    </row>
    <row r="1379" spans="1:8" s="6" customFormat="1" ht="141.75" x14ac:dyDescent="0.2">
      <c r="A1379" s="43">
        <f>+'Key Dates'!$B$7-5</f>
        <v>43321</v>
      </c>
      <c r="B1379" s="43">
        <f>+'Key Dates'!$B$7-5</f>
        <v>43321</v>
      </c>
      <c r="C1379" s="22" t="s">
        <v>2566</v>
      </c>
      <c r="D1379" s="23" t="s">
        <v>1738</v>
      </c>
      <c r="E1379" s="24" t="s">
        <v>146</v>
      </c>
      <c r="F1379" s="24" t="s">
        <v>2147</v>
      </c>
      <c r="G1379" s="21"/>
      <c r="H1379" s="21"/>
    </row>
    <row r="1380" spans="1:8" s="6" customFormat="1" ht="141.75" x14ac:dyDescent="0.2">
      <c r="A1380" s="43">
        <f>+'Key Dates'!$B$7-5</f>
        <v>43321</v>
      </c>
      <c r="B1380" s="43">
        <f>+'Key Dates'!$B$7-5</f>
        <v>43321</v>
      </c>
      <c r="C1380" s="22" t="s">
        <v>2567</v>
      </c>
      <c r="D1380" s="23" t="s">
        <v>1738</v>
      </c>
      <c r="E1380" s="24" t="s">
        <v>147</v>
      </c>
      <c r="F1380" s="24" t="s">
        <v>2147</v>
      </c>
      <c r="G1380" s="21"/>
      <c r="H1380" s="21"/>
    </row>
    <row r="1381" spans="1:8" s="6" customFormat="1" ht="47.25" x14ac:dyDescent="0.2">
      <c r="A1381" s="43">
        <f>+'Key Dates'!$B$7-4</f>
        <v>43322</v>
      </c>
      <c r="B1381" s="43">
        <f>+'Key Dates'!$B$7-4</f>
        <v>43322</v>
      </c>
      <c r="C1381" s="25" t="s">
        <v>703</v>
      </c>
      <c r="D1381" s="23" t="s">
        <v>12</v>
      </c>
      <c r="E1381" s="24" t="s">
        <v>138</v>
      </c>
      <c r="F1381" s="24" t="s">
        <v>13</v>
      </c>
      <c r="G1381" s="21"/>
      <c r="H1381" s="21"/>
    </row>
    <row r="1382" spans="1:8" s="6" customFormat="1" ht="47.25" x14ac:dyDescent="0.2">
      <c r="A1382" s="43">
        <f>+'Key Dates'!$B$7-4</f>
        <v>43322</v>
      </c>
      <c r="B1382" s="43">
        <f>+'Key Dates'!$B$7-4</f>
        <v>43322</v>
      </c>
      <c r="C1382" s="25" t="s">
        <v>704</v>
      </c>
      <c r="D1382" s="23" t="s">
        <v>12</v>
      </c>
      <c r="E1382" s="24" t="s">
        <v>158</v>
      </c>
      <c r="F1382" s="24" t="s">
        <v>13</v>
      </c>
      <c r="G1382" s="21"/>
      <c r="H1382" s="21"/>
    </row>
    <row r="1383" spans="1:8" s="6" customFormat="1" ht="47.25" x14ac:dyDescent="0.2">
      <c r="A1383" s="43">
        <f>+'Key Dates'!$B$7-4</f>
        <v>43322</v>
      </c>
      <c r="B1383" s="43">
        <f>+'Key Dates'!$B$7-4</f>
        <v>43322</v>
      </c>
      <c r="C1383" s="25" t="s">
        <v>705</v>
      </c>
      <c r="D1383" s="23" t="s">
        <v>12</v>
      </c>
      <c r="E1383" s="24" t="s">
        <v>144</v>
      </c>
      <c r="F1383" s="24" t="s">
        <v>13</v>
      </c>
      <c r="G1383" s="21"/>
      <c r="H1383" s="21"/>
    </row>
    <row r="1384" spans="1:8" s="6" customFormat="1" ht="63" x14ac:dyDescent="0.2">
      <c r="A1384" s="43">
        <f>+'Key Dates'!$B$7-4</f>
        <v>43322</v>
      </c>
      <c r="B1384" s="43">
        <f>+'Key Dates'!$B$7-4</f>
        <v>43322</v>
      </c>
      <c r="C1384" s="25" t="s">
        <v>706</v>
      </c>
      <c r="D1384" s="23" t="s">
        <v>12</v>
      </c>
      <c r="E1384" s="24" t="s">
        <v>145</v>
      </c>
      <c r="F1384" s="24" t="s">
        <v>13</v>
      </c>
      <c r="G1384" s="21"/>
      <c r="H1384" s="21"/>
    </row>
    <row r="1385" spans="1:8" s="6" customFormat="1" ht="63" x14ac:dyDescent="0.2">
      <c r="A1385" s="43">
        <f>+'Key Dates'!$B$7-4</f>
        <v>43322</v>
      </c>
      <c r="B1385" s="43">
        <f>+'Key Dates'!$B$7-4</f>
        <v>43322</v>
      </c>
      <c r="C1385" s="25" t="s">
        <v>707</v>
      </c>
      <c r="D1385" s="23" t="s">
        <v>12</v>
      </c>
      <c r="E1385" s="24" t="s">
        <v>156</v>
      </c>
      <c r="F1385" s="24" t="s">
        <v>13</v>
      </c>
      <c r="G1385" s="21"/>
      <c r="H1385" s="21"/>
    </row>
    <row r="1386" spans="1:8" s="6" customFormat="1" ht="63" x14ac:dyDescent="0.2">
      <c r="A1386" s="43">
        <f>+'Key Dates'!$B$7-4</f>
        <v>43322</v>
      </c>
      <c r="B1386" s="43">
        <f>+'Key Dates'!$B$7-4</f>
        <v>43322</v>
      </c>
      <c r="C1386" s="25" t="s">
        <v>708</v>
      </c>
      <c r="D1386" s="23" t="s">
        <v>12</v>
      </c>
      <c r="E1386" s="24" t="s">
        <v>157</v>
      </c>
      <c r="F1386" s="24" t="s">
        <v>13</v>
      </c>
      <c r="G1386" s="21"/>
      <c r="H1386" s="21"/>
    </row>
    <row r="1387" spans="1:8" s="6" customFormat="1" ht="78.75" x14ac:dyDescent="0.2">
      <c r="A1387" s="43">
        <f>+'Key Dates'!$B$7-4</f>
        <v>43322</v>
      </c>
      <c r="B1387" s="43">
        <f>+'Key Dates'!$B$7-4</f>
        <v>43322</v>
      </c>
      <c r="C1387" s="25" t="s">
        <v>1739</v>
      </c>
      <c r="D1387" s="23" t="s">
        <v>579</v>
      </c>
      <c r="E1387" s="24" t="s">
        <v>138</v>
      </c>
      <c r="F1387" s="24" t="s">
        <v>13</v>
      </c>
      <c r="G1387" s="21"/>
      <c r="H1387" s="21"/>
    </row>
    <row r="1388" spans="1:8" s="6" customFormat="1" ht="78.75" x14ac:dyDescent="0.2">
      <c r="A1388" s="43">
        <f>+'Key Dates'!$B$7-4</f>
        <v>43322</v>
      </c>
      <c r="B1388" s="43">
        <f>+'Key Dates'!$B$7-4</f>
        <v>43322</v>
      </c>
      <c r="C1388" s="25" t="s">
        <v>1740</v>
      </c>
      <c r="D1388" s="23" t="s">
        <v>579</v>
      </c>
      <c r="E1388" s="24" t="s">
        <v>158</v>
      </c>
      <c r="F1388" s="24" t="s">
        <v>13</v>
      </c>
      <c r="G1388" s="21"/>
      <c r="H1388" s="21"/>
    </row>
    <row r="1389" spans="1:8" s="6" customFormat="1" ht="78.75" x14ac:dyDescent="0.2">
      <c r="A1389" s="43">
        <f>+'Key Dates'!$B$7-4</f>
        <v>43322</v>
      </c>
      <c r="B1389" s="43">
        <f>+'Key Dates'!$B$7-4</f>
        <v>43322</v>
      </c>
      <c r="C1389" s="25" t="s">
        <v>1741</v>
      </c>
      <c r="D1389" s="23" t="s">
        <v>579</v>
      </c>
      <c r="E1389" s="24" t="s">
        <v>146</v>
      </c>
      <c r="F1389" s="24" t="s">
        <v>13</v>
      </c>
      <c r="G1389" s="21"/>
      <c r="H1389" s="21"/>
    </row>
    <row r="1390" spans="1:8" s="6" customFormat="1" ht="78.75" x14ac:dyDescent="0.2">
      <c r="A1390" s="43">
        <f>+'Key Dates'!$B$7-4</f>
        <v>43322</v>
      </c>
      <c r="B1390" s="43">
        <f>+'Key Dates'!$B$7-4</f>
        <v>43322</v>
      </c>
      <c r="C1390" s="25" t="s">
        <v>1742</v>
      </c>
      <c r="D1390" s="23" t="s">
        <v>579</v>
      </c>
      <c r="E1390" s="24" t="s">
        <v>147</v>
      </c>
      <c r="F1390" s="24" t="s">
        <v>13</v>
      </c>
      <c r="G1390" s="21"/>
      <c r="H1390" s="21"/>
    </row>
    <row r="1391" spans="1:8" s="6" customFormat="1" ht="110.25" x14ac:dyDescent="0.2">
      <c r="A1391" s="43">
        <f>+'Key Dates'!$B$7-4</f>
        <v>43322</v>
      </c>
      <c r="B1391" s="43">
        <f>+'Key Dates'!$B$7-4</f>
        <v>43322</v>
      </c>
      <c r="C1391" s="25" t="s">
        <v>1748</v>
      </c>
      <c r="D1391" s="23" t="s">
        <v>1747</v>
      </c>
      <c r="E1391" s="24" t="s">
        <v>138</v>
      </c>
      <c r="F1391" s="24" t="s">
        <v>42</v>
      </c>
      <c r="G1391" s="21"/>
      <c r="H1391" s="21"/>
    </row>
    <row r="1392" spans="1:8" s="6" customFormat="1" ht="110.25" x14ac:dyDescent="0.2">
      <c r="A1392" s="43">
        <f>+'Key Dates'!$B$7-4</f>
        <v>43322</v>
      </c>
      <c r="B1392" s="43">
        <f>+'Key Dates'!$B$7-4</f>
        <v>43322</v>
      </c>
      <c r="C1392" s="25" t="s">
        <v>1749</v>
      </c>
      <c r="D1392" s="23" t="s">
        <v>1747</v>
      </c>
      <c r="E1392" s="24" t="s">
        <v>158</v>
      </c>
      <c r="F1392" s="24" t="s">
        <v>42</v>
      </c>
      <c r="G1392" s="21"/>
      <c r="H1392" s="21"/>
    </row>
    <row r="1393" spans="1:8" s="6" customFormat="1" ht="78.75" x14ac:dyDescent="0.2">
      <c r="A1393" s="43">
        <f>+'Key Dates'!$B$7-3</f>
        <v>43323</v>
      </c>
      <c r="B1393" s="43">
        <f>+'Key Dates'!$B$7-3</f>
        <v>43323</v>
      </c>
      <c r="C1393" s="22" t="s">
        <v>2568</v>
      </c>
      <c r="D1393" s="23" t="s">
        <v>33</v>
      </c>
      <c r="E1393" s="24" t="s">
        <v>138</v>
      </c>
      <c r="F1393" s="24" t="s">
        <v>2145</v>
      </c>
      <c r="G1393" s="21"/>
      <c r="H1393" s="21"/>
    </row>
    <row r="1394" spans="1:8" s="6" customFormat="1" ht="78.75" x14ac:dyDescent="0.2">
      <c r="A1394" s="43">
        <f>+'Key Dates'!$B$7-3</f>
        <v>43323</v>
      </c>
      <c r="B1394" s="43">
        <f>+'Key Dates'!$B$7-3</f>
        <v>43323</v>
      </c>
      <c r="C1394" s="22" t="s">
        <v>2569</v>
      </c>
      <c r="D1394" s="23" t="s">
        <v>33</v>
      </c>
      <c r="E1394" s="24" t="s">
        <v>142</v>
      </c>
      <c r="F1394" s="24" t="s">
        <v>2145</v>
      </c>
      <c r="G1394" s="21"/>
      <c r="H1394" s="21"/>
    </row>
    <row r="1395" spans="1:8" s="6" customFormat="1" ht="78.75" x14ac:dyDescent="0.2">
      <c r="A1395" s="43">
        <f>+'Key Dates'!$B$7-3</f>
        <v>43323</v>
      </c>
      <c r="B1395" s="43">
        <f>+'Key Dates'!$B$7-3</f>
        <v>43323</v>
      </c>
      <c r="C1395" s="22" t="s">
        <v>2570</v>
      </c>
      <c r="D1395" s="23" t="s">
        <v>33</v>
      </c>
      <c r="E1395" s="24" t="s">
        <v>158</v>
      </c>
      <c r="F1395" s="24" t="s">
        <v>2145</v>
      </c>
      <c r="G1395" s="21"/>
      <c r="H1395" s="21"/>
    </row>
    <row r="1396" spans="1:8" s="6" customFormat="1" ht="78.75" x14ac:dyDescent="0.2">
      <c r="A1396" s="43">
        <f>+'Key Dates'!$B$7-3</f>
        <v>43323</v>
      </c>
      <c r="B1396" s="43">
        <f>+'Key Dates'!$B$7-3</f>
        <v>43323</v>
      </c>
      <c r="C1396" s="22" t="s">
        <v>2571</v>
      </c>
      <c r="D1396" s="23" t="s">
        <v>33</v>
      </c>
      <c r="E1396" s="24" t="s">
        <v>144</v>
      </c>
      <c r="F1396" s="24" t="s">
        <v>2145</v>
      </c>
      <c r="G1396" s="21"/>
      <c r="H1396" s="21"/>
    </row>
    <row r="1397" spans="1:8" s="6" customFormat="1" ht="78.75" x14ac:dyDescent="0.2">
      <c r="A1397" s="43">
        <f>+'Key Dates'!$B$7-3</f>
        <v>43323</v>
      </c>
      <c r="B1397" s="43">
        <f>+'Key Dates'!$B$7-3</f>
        <v>43323</v>
      </c>
      <c r="C1397" s="22" t="s">
        <v>2572</v>
      </c>
      <c r="D1397" s="23" t="s">
        <v>33</v>
      </c>
      <c r="E1397" s="24" t="s">
        <v>145</v>
      </c>
      <c r="F1397" s="24" t="s">
        <v>2145</v>
      </c>
      <c r="G1397" s="21"/>
      <c r="H1397" s="21"/>
    </row>
    <row r="1398" spans="1:8" s="6" customFormat="1" ht="78.75" x14ac:dyDescent="0.2">
      <c r="A1398" s="43">
        <f>+'Key Dates'!$B$7-3</f>
        <v>43323</v>
      </c>
      <c r="B1398" s="43">
        <f>+'Key Dates'!$B$7-3</f>
        <v>43323</v>
      </c>
      <c r="C1398" s="22" t="s">
        <v>2573</v>
      </c>
      <c r="D1398" s="23" t="s">
        <v>33</v>
      </c>
      <c r="E1398" s="24" t="s">
        <v>156</v>
      </c>
      <c r="F1398" s="24" t="s">
        <v>2145</v>
      </c>
      <c r="G1398" s="21"/>
      <c r="H1398" s="21"/>
    </row>
    <row r="1399" spans="1:8" s="6" customFormat="1" ht="94.5" x14ac:dyDescent="0.2">
      <c r="A1399" s="43">
        <f>+'Key Dates'!$B$7-3</f>
        <v>43323</v>
      </c>
      <c r="B1399" s="43">
        <f>+'Key Dates'!$B$7-3</f>
        <v>43323</v>
      </c>
      <c r="C1399" s="22" t="s">
        <v>2574</v>
      </c>
      <c r="D1399" s="23" t="s">
        <v>33</v>
      </c>
      <c r="E1399" s="24" t="s">
        <v>157</v>
      </c>
      <c r="F1399" s="24" t="s">
        <v>2145</v>
      </c>
      <c r="G1399" s="21"/>
      <c r="H1399" s="21"/>
    </row>
    <row r="1400" spans="1:8" s="6" customFormat="1" ht="94.5" x14ac:dyDescent="0.2">
      <c r="A1400" s="43">
        <f>+'Key Dates'!$B$7-3</f>
        <v>43323</v>
      </c>
      <c r="B1400" s="43">
        <f>+'Key Dates'!$B$7-3</f>
        <v>43323</v>
      </c>
      <c r="C1400" s="22" t="s">
        <v>2575</v>
      </c>
      <c r="D1400" s="23" t="s">
        <v>33</v>
      </c>
      <c r="E1400" s="24" t="s">
        <v>146</v>
      </c>
      <c r="F1400" s="24" t="s">
        <v>2145</v>
      </c>
      <c r="G1400" s="21"/>
      <c r="H1400" s="21"/>
    </row>
    <row r="1401" spans="1:8" s="6" customFormat="1" ht="94.5" x14ac:dyDescent="0.2">
      <c r="A1401" s="43">
        <f>+'Key Dates'!$B$7-3</f>
        <v>43323</v>
      </c>
      <c r="B1401" s="43">
        <f>+'Key Dates'!$B$7-3</f>
        <v>43323</v>
      </c>
      <c r="C1401" s="22" t="s">
        <v>2576</v>
      </c>
      <c r="D1401" s="23" t="s">
        <v>33</v>
      </c>
      <c r="E1401" s="24" t="s">
        <v>147</v>
      </c>
      <c r="F1401" s="24" t="s">
        <v>2145</v>
      </c>
      <c r="G1401" s="21"/>
      <c r="H1401" s="21"/>
    </row>
    <row r="1402" spans="1:8" s="6" customFormat="1" ht="189" x14ac:dyDescent="0.2">
      <c r="A1402" s="43">
        <f>+'Key Dates'!$B$7-1</f>
        <v>43325</v>
      </c>
      <c r="B1402" s="43">
        <f>+'Key Dates'!$B$7-1</f>
        <v>43325</v>
      </c>
      <c r="C1402" s="22" t="s">
        <v>2577</v>
      </c>
      <c r="D1402" s="23" t="s">
        <v>735</v>
      </c>
      <c r="E1402" s="24" t="s">
        <v>138</v>
      </c>
      <c r="F1402" s="24" t="s">
        <v>2145</v>
      </c>
      <c r="G1402" s="21"/>
      <c r="H1402" s="21"/>
    </row>
    <row r="1403" spans="1:8" s="6" customFormat="1" ht="189" x14ac:dyDescent="0.2">
      <c r="A1403" s="43">
        <f>+'Key Dates'!$B$7-1</f>
        <v>43325</v>
      </c>
      <c r="B1403" s="43">
        <f>+'Key Dates'!$B$7-1</f>
        <v>43325</v>
      </c>
      <c r="C1403" s="22" t="s">
        <v>2578</v>
      </c>
      <c r="D1403" s="23" t="s">
        <v>735</v>
      </c>
      <c r="E1403" s="24" t="s">
        <v>142</v>
      </c>
      <c r="F1403" s="24" t="s">
        <v>2145</v>
      </c>
      <c r="G1403" s="21"/>
      <c r="H1403" s="21"/>
    </row>
    <row r="1404" spans="1:8" s="6" customFormat="1" ht="189" x14ac:dyDescent="0.2">
      <c r="A1404" s="43">
        <f>+'Key Dates'!$B$7-1</f>
        <v>43325</v>
      </c>
      <c r="B1404" s="43">
        <f>+'Key Dates'!$B$7-1</f>
        <v>43325</v>
      </c>
      <c r="C1404" s="22" t="s">
        <v>2579</v>
      </c>
      <c r="D1404" s="23" t="s">
        <v>735</v>
      </c>
      <c r="E1404" s="24" t="s">
        <v>158</v>
      </c>
      <c r="F1404" s="24" t="s">
        <v>2145</v>
      </c>
      <c r="G1404" s="21"/>
      <c r="H1404" s="21"/>
    </row>
    <row r="1405" spans="1:8" s="6" customFormat="1" ht="189" x14ac:dyDescent="0.2">
      <c r="A1405" s="43">
        <f>+'Key Dates'!$B$7-1</f>
        <v>43325</v>
      </c>
      <c r="B1405" s="43">
        <f>+'Key Dates'!$B$7-1</f>
        <v>43325</v>
      </c>
      <c r="C1405" s="22" t="s">
        <v>2580</v>
      </c>
      <c r="D1405" s="23" t="s">
        <v>735</v>
      </c>
      <c r="E1405" s="24" t="s">
        <v>144</v>
      </c>
      <c r="F1405" s="24" t="s">
        <v>2145</v>
      </c>
      <c r="G1405" s="21"/>
      <c r="H1405" s="21"/>
    </row>
    <row r="1406" spans="1:8" s="6" customFormat="1" ht="189" x14ac:dyDescent="0.2">
      <c r="A1406" s="43">
        <f>+'Key Dates'!$B$7-1</f>
        <v>43325</v>
      </c>
      <c r="B1406" s="43">
        <f>+'Key Dates'!$B$7-1</f>
        <v>43325</v>
      </c>
      <c r="C1406" s="22" t="s">
        <v>2581</v>
      </c>
      <c r="D1406" s="23" t="s">
        <v>735</v>
      </c>
      <c r="E1406" s="24" t="s">
        <v>145</v>
      </c>
      <c r="F1406" s="24" t="s">
        <v>2145</v>
      </c>
      <c r="G1406" s="21"/>
      <c r="H1406" s="21"/>
    </row>
    <row r="1407" spans="1:8" s="6" customFormat="1" ht="189" x14ac:dyDescent="0.2">
      <c r="A1407" s="43">
        <f>+'Key Dates'!$B$7-1</f>
        <v>43325</v>
      </c>
      <c r="B1407" s="43">
        <f>+'Key Dates'!$B$7-1</f>
        <v>43325</v>
      </c>
      <c r="C1407" s="22" t="s">
        <v>2582</v>
      </c>
      <c r="D1407" s="23" t="s">
        <v>735</v>
      </c>
      <c r="E1407" s="24" t="s">
        <v>156</v>
      </c>
      <c r="F1407" s="24" t="s">
        <v>2145</v>
      </c>
      <c r="G1407" s="21"/>
      <c r="H1407" s="21"/>
    </row>
    <row r="1408" spans="1:8" s="6" customFormat="1" ht="189" x14ac:dyDescent="0.2">
      <c r="A1408" s="43">
        <f>+'Key Dates'!$B$7-1</f>
        <v>43325</v>
      </c>
      <c r="B1408" s="43">
        <f>+'Key Dates'!$B$7-1</f>
        <v>43325</v>
      </c>
      <c r="C1408" s="22" t="s">
        <v>2583</v>
      </c>
      <c r="D1408" s="23" t="s">
        <v>735</v>
      </c>
      <c r="E1408" s="24" t="s">
        <v>157</v>
      </c>
      <c r="F1408" s="24" t="s">
        <v>2145</v>
      </c>
      <c r="G1408" s="21"/>
      <c r="H1408" s="21"/>
    </row>
    <row r="1409" spans="1:8" s="6" customFormat="1" ht="189" x14ac:dyDescent="0.2">
      <c r="A1409" s="43">
        <f>+'Key Dates'!$B$7-1</f>
        <v>43325</v>
      </c>
      <c r="B1409" s="43">
        <f>+'Key Dates'!$B$7-1</f>
        <v>43325</v>
      </c>
      <c r="C1409" s="22" t="s">
        <v>2584</v>
      </c>
      <c r="D1409" s="23" t="s">
        <v>735</v>
      </c>
      <c r="E1409" s="24" t="s">
        <v>146</v>
      </c>
      <c r="F1409" s="24" t="s">
        <v>2145</v>
      </c>
      <c r="G1409" s="21"/>
      <c r="H1409" s="21"/>
    </row>
    <row r="1410" spans="1:8" s="6" customFormat="1" ht="189" x14ac:dyDescent="0.2">
      <c r="A1410" s="43">
        <f>+'Key Dates'!$B$7-1</f>
        <v>43325</v>
      </c>
      <c r="B1410" s="43">
        <f>+'Key Dates'!$B$7-1</f>
        <v>43325</v>
      </c>
      <c r="C1410" s="22" t="s">
        <v>2585</v>
      </c>
      <c r="D1410" s="23" t="s">
        <v>735</v>
      </c>
      <c r="E1410" s="24" t="s">
        <v>147</v>
      </c>
      <c r="F1410" s="24" t="s">
        <v>2145</v>
      </c>
      <c r="G1410" s="21"/>
      <c r="H1410" s="21"/>
    </row>
    <row r="1411" spans="1:8" s="6" customFormat="1" ht="78.75" x14ac:dyDescent="0.2">
      <c r="A1411" s="43">
        <f>+'Key Dates'!$B$7-1</f>
        <v>43325</v>
      </c>
      <c r="B1411" s="43">
        <f>+'Key Dates'!$B$7-1</f>
        <v>43325</v>
      </c>
      <c r="C1411" s="22" t="s">
        <v>2586</v>
      </c>
      <c r="D1411" s="23" t="s">
        <v>33</v>
      </c>
      <c r="E1411" s="24" t="s">
        <v>138</v>
      </c>
      <c r="F1411" s="24" t="s">
        <v>2145</v>
      </c>
      <c r="G1411" s="21"/>
      <c r="H1411" s="21"/>
    </row>
    <row r="1412" spans="1:8" s="6" customFormat="1" ht="78.75" x14ac:dyDescent="0.2">
      <c r="A1412" s="43">
        <f>+'Key Dates'!$B$7-1</f>
        <v>43325</v>
      </c>
      <c r="B1412" s="43">
        <f>+'Key Dates'!$B$7-1</f>
        <v>43325</v>
      </c>
      <c r="C1412" s="22" t="s">
        <v>2587</v>
      </c>
      <c r="D1412" s="23" t="s">
        <v>33</v>
      </c>
      <c r="E1412" s="24" t="s">
        <v>142</v>
      </c>
      <c r="F1412" s="24" t="s">
        <v>2145</v>
      </c>
      <c r="G1412" s="21"/>
      <c r="H1412" s="21"/>
    </row>
    <row r="1413" spans="1:8" s="6" customFormat="1" ht="78.75" x14ac:dyDescent="0.2">
      <c r="A1413" s="43">
        <f>+'Key Dates'!$B$7-1</f>
        <v>43325</v>
      </c>
      <c r="B1413" s="43">
        <f>+'Key Dates'!$B$7-1</f>
        <v>43325</v>
      </c>
      <c r="C1413" s="22" t="s">
        <v>2588</v>
      </c>
      <c r="D1413" s="23" t="s">
        <v>33</v>
      </c>
      <c r="E1413" s="24" t="s">
        <v>158</v>
      </c>
      <c r="F1413" s="24" t="s">
        <v>2145</v>
      </c>
      <c r="G1413" s="21"/>
      <c r="H1413" s="21"/>
    </row>
    <row r="1414" spans="1:8" s="6" customFormat="1" ht="94.5" x14ac:dyDescent="0.2">
      <c r="A1414" s="43">
        <f>+'Key Dates'!$B$7-1</f>
        <v>43325</v>
      </c>
      <c r="B1414" s="43">
        <f>+'Key Dates'!$B$7-1</f>
        <v>43325</v>
      </c>
      <c r="C1414" s="22" t="s">
        <v>2589</v>
      </c>
      <c r="D1414" s="23" t="s">
        <v>33</v>
      </c>
      <c r="E1414" s="24" t="s">
        <v>144</v>
      </c>
      <c r="F1414" s="24" t="s">
        <v>2145</v>
      </c>
      <c r="G1414" s="21"/>
      <c r="H1414" s="21"/>
    </row>
    <row r="1415" spans="1:8" s="6" customFormat="1" ht="94.5" x14ac:dyDescent="0.2">
      <c r="A1415" s="43">
        <f>+'Key Dates'!$B$7-1</f>
        <v>43325</v>
      </c>
      <c r="B1415" s="43">
        <f>+'Key Dates'!$B$7-1</f>
        <v>43325</v>
      </c>
      <c r="C1415" s="22" t="s">
        <v>2590</v>
      </c>
      <c r="D1415" s="23" t="s">
        <v>33</v>
      </c>
      <c r="E1415" s="24" t="s">
        <v>145</v>
      </c>
      <c r="F1415" s="24" t="s">
        <v>2145</v>
      </c>
      <c r="G1415" s="21"/>
      <c r="H1415" s="21"/>
    </row>
    <row r="1416" spans="1:8" s="6" customFormat="1" ht="94.5" x14ac:dyDescent="0.2">
      <c r="A1416" s="43">
        <f>+'Key Dates'!$B$7-1</f>
        <v>43325</v>
      </c>
      <c r="B1416" s="43">
        <f>+'Key Dates'!$B$7-1</f>
        <v>43325</v>
      </c>
      <c r="C1416" s="22" t="s">
        <v>2591</v>
      </c>
      <c r="D1416" s="23" t="s">
        <v>33</v>
      </c>
      <c r="E1416" s="24" t="s">
        <v>156</v>
      </c>
      <c r="F1416" s="24" t="s">
        <v>2145</v>
      </c>
      <c r="G1416" s="21"/>
      <c r="H1416" s="21"/>
    </row>
    <row r="1417" spans="1:8" s="6" customFormat="1" ht="94.5" x14ac:dyDescent="0.2">
      <c r="A1417" s="43">
        <f>+'Key Dates'!$B$7-1</f>
        <v>43325</v>
      </c>
      <c r="B1417" s="43">
        <f>+'Key Dates'!$B$7-1</f>
        <v>43325</v>
      </c>
      <c r="C1417" s="22" t="s">
        <v>2592</v>
      </c>
      <c r="D1417" s="23" t="s">
        <v>33</v>
      </c>
      <c r="E1417" s="24" t="s">
        <v>157</v>
      </c>
      <c r="F1417" s="24" t="s">
        <v>2145</v>
      </c>
      <c r="G1417" s="21"/>
      <c r="H1417" s="21"/>
    </row>
    <row r="1418" spans="1:8" s="6" customFormat="1" ht="94.5" x14ac:dyDescent="0.2">
      <c r="A1418" s="43">
        <f>+'Key Dates'!$B$7-1</f>
        <v>43325</v>
      </c>
      <c r="B1418" s="43">
        <f>+'Key Dates'!$B$7-1</f>
        <v>43325</v>
      </c>
      <c r="C1418" s="22" t="s">
        <v>2593</v>
      </c>
      <c r="D1418" s="23" t="s">
        <v>33</v>
      </c>
      <c r="E1418" s="24" t="s">
        <v>146</v>
      </c>
      <c r="F1418" s="24" t="s">
        <v>2145</v>
      </c>
      <c r="G1418" s="21"/>
      <c r="H1418" s="21"/>
    </row>
    <row r="1419" spans="1:8" s="6" customFormat="1" ht="94.5" x14ac:dyDescent="0.2">
      <c r="A1419" s="43">
        <f>+'Key Dates'!$B$7-1</f>
        <v>43325</v>
      </c>
      <c r="B1419" s="43">
        <f>+'Key Dates'!$B$7-1</f>
        <v>43325</v>
      </c>
      <c r="C1419" s="22" t="s">
        <v>2594</v>
      </c>
      <c r="D1419" s="23" t="s">
        <v>33</v>
      </c>
      <c r="E1419" s="24" t="s">
        <v>147</v>
      </c>
      <c r="F1419" s="24" t="s">
        <v>2145</v>
      </c>
      <c r="G1419" s="21"/>
      <c r="H1419" s="21"/>
    </row>
    <row r="1420" spans="1:8" s="6" customFormat="1" ht="78.75" x14ac:dyDescent="0.2">
      <c r="A1420" s="43">
        <f>+'Key Dates'!$B$7-1</f>
        <v>43325</v>
      </c>
      <c r="B1420" s="43">
        <f>+'Key Dates'!$B$7-1</f>
        <v>43325</v>
      </c>
      <c r="C1420" s="25" t="s">
        <v>742</v>
      </c>
      <c r="D1420" s="23" t="s">
        <v>26</v>
      </c>
      <c r="E1420" s="24" t="s">
        <v>138</v>
      </c>
      <c r="F1420" s="24" t="s">
        <v>49</v>
      </c>
      <c r="G1420" s="21"/>
      <c r="H1420" s="21"/>
    </row>
    <row r="1421" spans="1:8" s="6" customFormat="1" ht="78.75" x14ac:dyDescent="0.2">
      <c r="A1421" s="43">
        <f>+'Key Dates'!$B$7-1</f>
        <v>43325</v>
      </c>
      <c r="B1421" s="43">
        <f>+'Key Dates'!$B$7-1</f>
        <v>43325</v>
      </c>
      <c r="C1421" s="25" t="s">
        <v>743</v>
      </c>
      <c r="D1421" s="23" t="s">
        <v>26</v>
      </c>
      <c r="E1421" s="24" t="s">
        <v>142</v>
      </c>
      <c r="F1421" s="24" t="s">
        <v>49</v>
      </c>
      <c r="G1421" s="21"/>
      <c r="H1421" s="21"/>
    </row>
    <row r="1422" spans="1:8" s="6" customFormat="1" ht="78.75" x14ac:dyDescent="0.2">
      <c r="A1422" s="43">
        <f>+'Key Dates'!$B$7-1</f>
        <v>43325</v>
      </c>
      <c r="B1422" s="43">
        <f>+'Key Dates'!$B$7-1</f>
        <v>43325</v>
      </c>
      <c r="C1422" s="25" t="s">
        <v>744</v>
      </c>
      <c r="D1422" s="23" t="s">
        <v>26</v>
      </c>
      <c r="E1422" s="24" t="s">
        <v>158</v>
      </c>
      <c r="F1422" s="24" t="s">
        <v>49</v>
      </c>
      <c r="G1422" s="21"/>
      <c r="H1422" s="21"/>
    </row>
    <row r="1423" spans="1:8" s="6" customFormat="1" ht="78.75" x14ac:dyDescent="0.2">
      <c r="A1423" s="43">
        <f>+'Key Dates'!$B$7-1</f>
        <v>43325</v>
      </c>
      <c r="B1423" s="43">
        <f>+'Key Dates'!$B$7-1</f>
        <v>43325</v>
      </c>
      <c r="C1423" s="25" t="s">
        <v>745</v>
      </c>
      <c r="D1423" s="23" t="s">
        <v>26</v>
      </c>
      <c r="E1423" s="24" t="s">
        <v>144</v>
      </c>
      <c r="F1423" s="24" t="s">
        <v>49</v>
      </c>
      <c r="G1423" s="21"/>
      <c r="H1423" s="21"/>
    </row>
    <row r="1424" spans="1:8" s="6" customFormat="1" ht="78.75" x14ac:dyDescent="0.2">
      <c r="A1424" s="43">
        <f>+'Key Dates'!$B$7-1</f>
        <v>43325</v>
      </c>
      <c r="B1424" s="43">
        <f>+'Key Dates'!$B$7-1</f>
        <v>43325</v>
      </c>
      <c r="C1424" s="25" t="s">
        <v>746</v>
      </c>
      <c r="D1424" s="23" t="s">
        <v>26</v>
      </c>
      <c r="E1424" s="24" t="s">
        <v>145</v>
      </c>
      <c r="F1424" s="24" t="s">
        <v>49</v>
      </c>
      <c r="G1424" s="21"/>
      <c r="H1424" s="21"/>
    </row>
    <row r="1425" spans="1:8" s="6" customFormat="1" ht="78.75" x14ac:dyDescent="0.2">
      <c r="A1425" s="43">
        <f>+'Key Dates'!$B$7-1</f>
        <v>43325</v>
      </c>
      <c r="B1425" s="43">
        <f>+'Key Dates'!$B$7-1</f>
        <v>43325</v>
      </c>
      <c r="C1425" s="25" t="s">
        <v>747</v>
      </c>
      <c r="D1425" s="23" t="s">
        <v>26</v>
      </c>
      <c r="E1425" s="24" t="s">
        <v>156</v>
      </c>
      <c r="F1425" s="24" t="s">
        <v>49</v>
      </c>
      <c r="G1425" s="21"/>
      <c r="H1425" s="21"/>
    </row>
    <row r="1426" spans="1:8" s="6" customFormat="1" ht="78.75" x14ac:dyDescent="0.2">
      <c r="A1426" s="43">
        <f>+'Key Dates'!$B$7-1</f>
        <v>43325</v>
      </c>
      <c r="B1426" s="43">
        <f>+'Key Dates'!$B$7-1</f>
        <v>43325</v>
      </c>
      <c r="C1426" s="25" t="s">
        <v>748</v>
      </c>
      <c r="D1426" s="23" t="s">
        <v>26</v>
      </c>
      <c r="E1426" s="24" t="s">
        <v>157</v>
      </c>
      <c r="F1426" s="24" t="s">
        <v>49</v>
      </c>
      <c r="G1426" s="21"/>
      <c r="H1426" s="21"/>
    </row>
    <row r="1427" spans="1:8" s="6" customFormat="1" ht="78.75" x14ac:dyDescent="0.2">
      <c r="A1427" s="43">
        <f>+'Key Dates'!$B$7-1</f>
        <v>43325</v>
      </c>
      <c r="B1427" s="43">
        <f>+'Key Dates'!$B$7-1</f>
        <v>43325</v>
      </c>
      <c r="C1427" s="25" t="s">
        <v>749</v>
      </c>
      <c r="D1427" s="23" t="s">
        <v>26</v>
      </c>
      <c r="E1427" s="24" t="s">
        <v>146</v>
      </c>
      <c r="F1427" s="24" t="s">
        <v>49</v>
      </c>
      <c r="G1427" s="21"/>
      <c r="H1427" s="21"/>
    </row>
    <row r="1428" spans="1:8" s="6" customFormat="1" ht="78.75" x14ac:dyDescent="0.2">
      <c r="A1428" s="43">
        <f>+'Key Dates'!$B$7-1</f>
        <v>43325</v>
      </c>
      <c r="B1428" s="43">
        <f>+'Key Dates'!$B$7-1</f>
        <v>43325</v>
      </c>
      <c r="C1428" s="25" t="s">
        <v>750</v>
      </c>
      <c r="D1428" s="23" t="s">
        <v>26</v>
      </c>
      <c r="E1428" s="24" t="s">
        <v>147</v>
      </c>
      <c r="F1428" s="24" t="s">
        <v>49</v>
      </c>
      <c r="G1428" s="21"/>
      <c r="H1428" s="21"/>
    </row>
    <row r="1429" spans="1:8" s="6" customFormat="1" ht="63" x14ac:dyDescent="0.2">
      <c r="A1429" s="43">
        <f>+'Key Dates'!$B$7-1</f>
        <v>43325</v>
      </c>
      <c r="B1429" s="43">
        <f>+'Key Dates'!$B$7-1</f>
        <v>43325</v>
      </c>
      <c r="C1429" s="25" t="s">
        <v>772</v>
      </c>
      <c r="D1429" s="23" t="s">
        <v>27</v>
      </c>
      <c r="E1429" s="24" t="s">
        <v>138</v>
      </c>
      <c r="F1429" s="24" t="s">
        <v>52</v>
      </c>
      <c r="G1429" s="21"/>
      <c r="H1429" s="21"/>
    </row>
    <row r="1430" spans="1:8" s="6" customFormat="1" ht="63" x14ac:dyDescent="0.2">
      <c r="A1430" s="43">
        <f>+'Key Dates'!$B$7-1</f>
        <v>43325</v>
      </c>
      <c r="B1430" s="43">
        <f>+'Key Dates'!$B$7-1</f>
        <v>43325</v>
      </c>
      <c r="C1430" s="25" t="s">
        <v>773</v>
      </c>
      <c r="D1430" s="23" t="s">
        <v>27</v>
      </c>
      <c r="E1430" s="24" t="s">
        <v>158</v>
      </c>
      <c r="F1430" s="24" t="s">
        <v>52</v>
      </c>
      <c r="G1430" s="21"/>
      <c r="H1430" s="21"/>
    </row>
    <row r="1431" spans="1:8" s="6" customFormat="1" ht="63" x14ac:dyDescent="0.2">
      <c r="A1431" s="43">
        <f>+'Key Dates'!$B$7-1</f>
        <v>43325</v>
      </c>
      <c r="B1431" s="43">
        <f>+'Key Dates'!$B$7-1</f>
        <v>43325</v>
      </c>
      <c r="C1431" s="25" t="s">
        <v>774</v>
      </c>
      <c r="D1431" s="23" t="s">
        <v>27</v>
      </c>
      <c r="E1431" s="24" t="s">
        <v>144</v>
      </c>
      <c r="F1431" s="24" t="s">
        <v>52</v>
      </c>
      <c r="G1431" s="21"/>
      <c r="H1431" s="21"/>
    </row>
    <row r="1432" spans="1:8" s="6" customFormat="1" ht="63" x14ac:dyDescent="0.2">
      <c r="A1432" s="43">
        <f>+'Key Dates'!$B$7-1</f>
        <v>43325</v>
      </c>
      <c r="B1432" s="43">
        <f>+'Key Dates'!$B$7-1</f>
        <v>43325</v>
      </c>
      <c r="C1432" s="25" t="s">
        <v>775</v>
      </c>
      <c r="D1432" s="23" t="s">
        <v>27</v>
      </c>
      <c r="E1432" s="24" t="s">
        <v>145</v>
      </c>
      <c r="F1432" s="24" t="s">
        <v>52</v>
      </c>
      <c r="G1432" s="21"/>
      <c r="H1432" s="21"/>
    </row>
    <row r="1433" spans="1:8" s="6" customFormat="1" ht="63" x14ac:dyDescent="0.2">
      <c r="A1433" s="43">
        <f>+'Key Dates'!$B$7-1</f>
        <v>43325</v>
      </c>
      <c r="B1433" s="43">
        <f>+'Key Dates'!$B$7-1</f>
        <v>43325</v>
      </c>
      <c r="C1433" s="25" t="s">
        <v>776</v>
      </c>
      <c r="D1433" s="23" t="s">
        <v>27</v>
      </c>
      <c r="E1433" s="24" t="s">
        <v>156</v>
      </c>
      <c r="F1433" s="24" t="s">
        <v>52</v>
      </c>
      <c r="G1433" s="21"/>
      <c r="H1433" s="21"/>
    </row>
    <row r="1434" spans="1:8" s="6" customFormat="1" ht="63" x14ac:dyDescent="0.2">
      <c r="A1434" s="43">
        <f>+'Key Dates'!$B$7-1</f>
        <v>43325</v>
      </c>
      <c r="B1434" s="43">
        <f>+'Key Dates'!$B$7-1</f>
        <v>43325</v>
      </c>
      <c r="C1434" s="25" t="s">
        <v>777</v>
      </c>
      <c r="D1434" s="23" t="s">
        <v>27</v>
      </c>
      <c r="E1434" s="24" t="s">
        <v>157</v>
      </c>
      <c r="F1434" s="24" t="s">
        <v>52</v>
      </c>
      <c r="G1434" s="21"/>
      <c r="H1434" s="21"/>
    </row>
    <row r="1435" spans="1:8" s="6" customFormat="1" ht="300" x14ac:dyDescent="0.2">
      <c r="A1435" s="43">
        <f>+'Key Dates'!$B$7</f>
        <v>43326</v>
      </c>
      <c r="B1435" s="43">
        <f>+'Key Dates'!$B$7</f>
        <v>43326</v>
      </c>
      <c r="C1435" s="25" t="s">
        <v>979</v>
      </c>
      <c r="D1435" s="28" t="s">
        <v>787</v>
      </c>
      <c r="E1435" s="24" t="s">
        <v>138</v>
      </c>
      <c r="F1435" s="24" t="s">
        <v>13</v>
      </c>
      <c r="G1435" s="21"/>
      <c r="H1435" s="21"/>
    </row>
    <row r="1436" spans="1:8" s="6" customFormat="1" ht="300" x14ac:dyDescent="0.2">
      <c r="A1436" s="43">
        <f>+'Key Dates'!$B$7</f>
        <v>43326</v>
      </c>
      <c r="B1436" s="43">
        <f>+'Key Dates'!$B$7</f>
        <v>43326</v>
      </c>
      <c r="C1436" s="25" t="s">
        <v>788</v>
      </c>
      <c r="D1436" s="28" t="s">
        <v>787</v>
      </c>
      <c r="E1436" s="24" t="s">
        <v>142</v>
      </c>
      <c r="F1436" s="24" t="s">
        <v>13</v>
      </c>
      <c r="G1436" s="21"/>
      <c r="H1436" s="21"/>
    </row>
    <row r="1437" spans="1:8" s="6" customFormat="1" ht="300" x14ac:dyDescent="0.2">
      <c r="A1437" s="43">
        <f>+'Key Dates'!$B$7</f>
        <v>43326</v>
      </c>
      <c r="B1437" s="43">
        <f>+'Key Dates'!$B$7</f>
        <v>43326</v>
      </c>
      <c r="C1437" s="25" t="s">
        <v>976</v>
      </c>
      <c r="D1437" s="28" t="s">
        <v>787</v>
      </c>
      <c r="E1437" s="24" t="s">
        <v>158</v>
      </c>
      <c r="F1437" s="24" t="s">
        <v>13</v>
      </c>
      <c r="G1437" s="21"/>
      <c r="H1437" s="21"/>
    </row>
    <row r="1438" spans="1:8" s="6" customFormat="1" ht="300" x14ac:dyDescent="0.2">
      <c r="A1438" s="43">
        <f>+'Key Dates'!$B$7</f>
        <v>43326</v>
      </c>
      <c r="B1438" s="43">
        <f>+'Key Dates'!$B$7</f>
        <v>43326</v>
      </c>
      <c r="C1438" s="25" t="s">
        <v>977</v>
      </c>
      <c r="D1438" s="28" t="s">
        <v>787</v>
      </c>
      <c r="E1438" s="24" t="s">
        <v>143</v>
      </c>
      <c r="F1438" s="24" t="s">
        <v>13</v>
      </c>
      <c r="G1438" s="21"/>
      <c r="H1438" s="21"/>
    </row>
    <row r="1439" spans="1:8" s="6" customFormat="1" ht="300" x14ac:dyDescent="0.2">
      <c r="A1439" s="43">
        <f>+'Key Dates'!$B$7</f>
        <v>43326</v>
      </c>
      <c r="B1439" s="43">
        <f>+'Key Dates'!$B$7</f>
        <v>43326</v>
      </c>
      <c r="C1439" s="25" t="s">
        <v>978</v>
      </c>
      <c r="D1439" s="28" t="s">
        <v>787</v>
      </c>
      <c r="E1439" s="24" t="s">
        <v>144</v>
      </c>
      <c r="F1439" s="24" t="s">
        <v>13</v>
      </c>
      <c r="G1439" s="21"/>
      <c r="H1439" s="21"/>
    </row>
    <row r="1440" spans="1:8" s="6" customFormat="1" ht="300" x14ac:dyDescent="0.2">
      <c r="A1440" s="43">
        <f>+'Key Dates'!$B$7</f>
        <v>43326</v>
      </c>
      <c r="B1440" s="43">
        <f>+'Key Dates'!$B$7</f>
        <v>43326</v>
      </c>
      <c r="C1440" s="25" t="s">
        <v>980</v>
      </c>
      <c r="D1440" s="28" t="s">
        <v>787</v>
      </c>
      <c r="E1440" s="24" t="s">
        <v>145</v>
      </c>
      <c r="F1440" s="24" t="s">
        <v>13</v>
      </c>
      <c r="G1440" s="21"/>
      <c r="H1440" s="21"/>
    </row>
    <row r="1441" spans="1:8" s="6" customFormat="1" ht="300" x14ac:dyDescent="0.2">
      <c r="A1441" s="43">
        <f>+'Key Dates'!$B$7</f>
        <v>43326</v>
      </c>
      <c r="B1441" s="43">
        <f>+'Key Dates'!$B$7</f>
        <v>43326</v>
      </c>
      <c r="C1441" s="25" t="s">
        <v>789</v>
      </c>
      <c r="D1441" s="28" t="s">
        <v>787</v>
      </c>
      <c r="E1441" s="24" t="s">
        <v>156</v>
      </c>
      <c r="F1441" s="24" t="s">
        <v>13</v>
      </c>
      <c r="G1441" s="21"/>
      <c r="H1441" s="21"/>
    </row>
    <row r="1442" spans="1:8" s="6" customFormat="1" ht="300" x14ac:dyDescent="0.2">
      <c r="A1442" s="43">
        <f>+'Key Dates'!$B$7</f>
        <v>43326</v>
      </c>
      <c r="B1442" s="43">
        <f>+'Key Dates'!$B$7</f>
        <v>43326</v>
      </c>
      <c r="C1442" s="25" t="s">
        <v>981</v>
      </c>
      <c r="D1442" s="28" t="s">
        <v>787</v>
      </c>
      <c r="E1442" s="24" t="s">
        <v>157</v>
      </c>
      <c r="F1442" s="24" t="s">
        <v>13</v>
      </c>
      <c r="G1442" s="21"/>
      <c r="H1442" s="21"/>
    </row>
    <row r="1443" spans="1:8" s="6" customFormat="1" ht="300" x14ac:dyDescent="0.2">
      <c r="A1443" s="43">
        <f>+'Key Dates'!$B$7</f>
        <v>43326</v>
      </c>
      <c r="B1443" s="43">
        <f>+'Key Dates'!$B$7</f>
        <v>43326</v>
      </c>
      <c r="C1443" s="25" t="s">
        <v>982</v>
      </c>
      <c r="D1443" s="28" t="s">
        <v>787</v>
      </c>
      <c r="E1443" s="24" t="s">
        <v>135</v>
      </c>
      <c r="F1443" s="24" t="s">
        <v>13</v>
      </c>
      <c r="G1443" s="21"/>
      <c r="H1443" s="21"/>
    </row>
    <row r="1444" spans="1:8" s="6" customFormat="1" ht="300" x14ac:dyDescent="0.2">
      <c r="A1444" s="43">
        <f>+'Key Dates'!$B$7</f>
        <v>43326</v>
      </c>
      <c r="B1444" s="43">
        <f>+'Key Dates'!$B$7</f>
        <v>43326</v>
      </c>
      <c r="C1444" s="25" t="s">
        <v>983</v>
      </c>
      <c r="D1444" s="28" t="s">
        <v>787</v>
      </c>
      <c r="E1444" s="24" t="s">
        <v>146</v>
      </c>
      <c r="F1444" s="24" t="s">
        <v>13</v>
      </c>
      <c r="G1444" s="21"/>
      <c r="H1444" s="21"/>
    </row>
    <row r="1445" spans="1:8" s="6" customFormat="1" ht="300" x14ac:dyDescent="0.2">
      <c r="A1445" s="43">
        <f>+'Key Dates'!$B$7</f>
        <v>43326</v>
      </c>
      <c r="B1445" s="43">
        <f>+'Key Dates'!$B$7</f>
        <v>43326</v>
      </c>
      <c r="C1445" s="25" t="s">
        <v>984</v>
      </c>
      <c r="D1445" s="28" t="s">
        <v>787</v>
      </c>
      <c r="E1445" s="24" t="s">
        <v>147</v>
      </c>
      <c r="F1445" s="24" t="s">
        <v>13</v>
      </c>
      <c r="G1445" s="21"/>
      <c r="H1445" s="21"/>
    </row>
    <row r="1446" spans="1:8" s="6" customFormat="1" ht="204.75" x14ac:dyDescent="0.2">
      <c r="A1446" s="43">
        <f>+'Key Dates'!$B$7</f>
        <v>43326</v>
      </c>
      <c r="B1446" s="43">
        <f>+'Key Dates'!$B$7</f>
        <v>43326</v>
      </c>
      <c r="C1446" s="25" t="s">
        <v>823</v>
      </c>
      <c r="D1446" s="23" t="s">
        <v>824</v>
      </c>
      <c r="E1446" s="24" t="s">
        <v>138</v>
      </c>
      <c r="F1446" s="24" t="s">
        <v>13</v>
      </c>
      <c r="G1446" s="21"/>
      <c r="H1446" s="21"/>
    </row>
    <row r="1447" spans="1:8" s="6" customFormat="1" ht="204.75" x14ac:dyDescent="0.2">
      <c r="A1447" s="43">
        <f>+'Key Dates'!$B$7</f>
        <v>43326</v>
      </c>
      <c r="B1447" s="43">
        <f>+'Key Dates'!$B$7</f>
        <v>43326</v>
      </c>
      <c r="C1447" s="25" t="s">
        <v>825</v>
      </c>
      <c r="D1447" s="23" t="s">
        <v>824</v>
      </c>
      <c r="E1447" s="24" t="s">
        <v>158</v>
      </c>
      <c r="F1447" s="24" t="s">
        <v>13</v>
      </c>
      <c r="G1447" s="21"/>
      <c r="H1447" s="21"/>
    </row>
    <row r="1448" spans="1:8" s="6" customFormat="1" ht="204.75" x14ac:dyDescent="0.2">
      <c r="A1448" s="43">
        <f>+'Key Dates'!$B$7</f>
        <v>43326</v>
      </c>
      <c r="B1448" s="43">
        <f>+'Key Dates'!$B$7</f>
        <v>43326</v>
      </c>
      <c r="C1448" s="25" t="s">
        <v>826</v>
      </c>
      <c r="D1448" s="23" t="s">
        <v>824</v>
      </c>
      <c r="E1448" s="24" t="s">
        <v>143</v>
      </c>
      <c r="F1448" s="24" t="s">
        <v>13</v>
      </c>
      <c r="G1448" s="21"/>
      <c r="H1448" s="21"/>
    </row>
    <row r="1449" spans="1:8" s="6" customFormat="1" ht="220.5" x14ac:dyDescent="0.2">
      <c r="A1449" s="43">
        <f>+'Key Dates'!$B$7</f>
        <v>43326</v>
      </c>
      <c r="B1449" s="43">
        <f>+'Key Dates'!$B$7</f>
        <v>43326</v>
      </c>
      <c r="C1449" s="25" t="s">
        <v>827</v>
      </c>
      <c r="D1449" s="23" t="s">
        <v>824</v>
      </c>
      <c r="E1449" s="24" t="s">
        <v>144</v>
      </c>
      <c r="F1449" s="24" t="s">
        <v>13</v>
      </c>
      <c r="G1449" s="21"/>
      <c r="H1449" s="21"/>
    </row>
    <row r="1450" spans="1:8" s="6" customFormat="1" ht="220.5" x14ac:dyDescent="0.2">
      <c r="A1450" s="43">
        <f>+'Key Dates'!$B$7</f>
        <v>43326</v>
      </c>
      <c r="B1450" s="43">
        <f>+'Key Dates'!$B$7</f>
        <v>43326</v>
      </c>
      <c r="C1450" s="25" t="s">
        <v>828</v>
      </c>
      <c r="D1450" s="23" t="s">
        <v>824</v>
      </c>
      <c r="E1450" s="24" t="s">
        <v>145</v>
      </c>
      <c r="F1450" s="24" t="s">
        <v>13</v>
      </c>
      <c r="G1450" s="21"/>
      <c r="H1450" s="21"/>
    </row>
    <row r="1451" spans="1:8" s="6" customFormat="1" ht="220.5" x14ac:dyDescent="0.2">
      <c r="A1451" s="43">
        <f>+'Key Dates'!$B$7</f>
        <v>43326</v>
      </c>
      <c r="B1451" s="43">
        <f>+'Key Dates'!$B$7</f>
        <v>43326</v>
      </c>
      <c r="C1451" s="25" t="s">
        <v>829</v>
      </c>
      <c r="D1451" s="23" t="s">
        <v>824</v>
      </c>
      <c r="E1451" s="24" t="s">
        <v>156</v>
      </c>
      <c r="F1451" s="24" t="s">
        <v>13</v>
      </c>
      <c r="G1451" s="21"/>
      <c r="H1451" s="21"/>
    </row>
    <row r="1452" spans="1:8" s="6" customFormat="1" ht="220.5" x14ac:dyDescent="0.2">
      <c r="A1452" s="43">
        <f>+'Key Dates'!$B$7</f>
        <v>43326</v>
      </c>
      <c r="B1452" s="43">
        <f>+'Key Dates'!$B$7</f>
        <v>43326</v>
      </c>
      <c r="C1452" s="25" t="s">
        <v>830</v>
      </c>
      <c r="D1452" s="23" t="s">
        <v>824</v>
      </c>
      <c r="E1452" s="24" t="s">
        <v>157</v>
      </c>
      <c r="F1452" s="24" t="s">
        <v>13</v>
      </c>
      <c r="G1452" s="21"/>
      <c r="H1452" s="21"/>
    </row>
    <row r="1453" spans="1:8" s="6" customFormat="1" ht="220.5" x14ac:dyDescent="0.2">
      <c r="A1453" s="43">
        <f>+'Key Dates'!$B$7</f>
        <v>43326</v>
      </c>
      <c r="B1453" s="43">
        <f>+'Key Dates'!$B$7</f>
        <v>43326</v>
      </c>
      <c r="C1453" s="25" t="s">
        <v>831</v>
      </c>
      <c r="D1453" s="23" t="s">
        <v>824</v>
      </c>
      <c r="E1453" s="24" t="s">
        <v>135</v>
      </c>
      <c r="F1453" s="24" t="s">
        <v>13</v>
      </c>
      <c r="G1453" s="21"/>
      <c r="H1453" s="21"/>
    </row>
    <row r="1454" spans="1:8" s="6" customFormat="1" ht="220.5" x14ac:dyDescent="0.2">
      <c r="A1454" s="43">
        <f>+'Key Dates'!$B$7</f>
        <v>43326</v>
      </c>
      <c r="B1454" s="43">
        <f>+'Key Dates'!$B$7</f>
        <v>43326</v>
      </c>
      <c r="C1454" s="25" t="s">
        <v>832</v>
      </c>
      <c r="D1454" s="23" t="s">
        <v>824</v>
      </c>
      <c r="E1454" s="24" t="s">
        <v>146</v>
      </c>
      <c r="F1454" s="24" t="s">
        <v>13</v>
      </c>
      <c r="G1454" s="21"/>
      <c r="H1454" s="21"/>
    </row>
    <row r="1455" spans="1:8" s="6" customFormat="1" ht="220.5" x14ac:dyDescent="0.2">
      <c r="A1455" s="43">
        <f>+'Key Dates'!$B$7</f>
        <v>43326</v>
      </c>
      <c r="B1455" s="43">
        <f>+'Key Dates'!$B$7</f>
        <v>43326</v>
      </c>
      <c r="C1455" s="25" t="s">
        <v>833</v>
      </c>
      <c r="D1455" s="23" t="s">
        <v>824</v>
      </c>
      <c r="E1455" s="24" t="s">
        <v>147</v>
      </c>
      <c r="F1455" s="24" t="s">
        <v>13</v>
      </c>
      <c r="G1455" s="21"/>
      <c r="H1455" s="21"/>
    </row>
    <row r="1456" spans="1:8" s="6" customFormat="1" ht="78.75" x14ac:dyDescent="0.2">
      <c r="A1456" s="43">
        <f>+'Key Dates'!$B$7</f>
        <v>43326</v>
      </c>
      <c r="B1456" s="43">
        <f>+'Key Dates'!$B$7</f>
        <v>43326</v>
      </c>
      <c r="C1456" s="25" t="s">
        <v>844</v>
      </c>
      <c r="D1456" s="23" t="s">
        <v>845</v>
      </c>
      <c r="E1456" s="24" t="s">
        <v>138</v>
      </c>
      <c r="F1456" s="24" t="s">
        <v>13</v>
      </c>
      <c r="G1456" s="21"/>
      <c r="H1456" s="21"/>
    </row>
    <row r="1457" spans="1:8" s="6" customFormat="1" ht="78.75" x14ac:dyDescent="0.2">
      <c r="A1457" s="43">
        <f>+'Key Dates'!$B$7</f>
        <v>43326</v>
      </c>
      <c r="B1457" s="43">
        <f>+'Key Dates'!$B$7</f>
        <v>43326</v>
      </c>
      <c r="C1457" s="25" t="s">
        <v>846</v>
      </c>
      <c r="D1457" s="23" t="s">
        <v>845</v>
      </c>
      <c r="E1457" s="24" t="s">
        <v>141</v>
      </c>
      <c r="F1457" s="24" t="s">
        <v>13</v>
      </c>
      <c r="G1457" s="21"/>
      <c r="H1457" s="21"/>
    </row>
    <row r="1458" spans="1:8" s="6" customFormat="1" ht="78.75" x14ac:dyDescent="0.2">
      <c r="A1458" s="43">
        <f>+'Key Dates'!$B$7</f>
        <v>43326</v>
      </c>
      <c r="B1458" s="43">
        <f>+'Key Dates'!$B$7</f>
        <v>43326</v>
      </c>
      <c r="C1458" s="25" t="s">
        <v>847</v>
      </c>
      <c r="D1458" s="23" t="s">
        <v>845</v>
      </c>
      <c r="E1458" s="24" t="s">
        <v>158</v>
      </c>
      <c r="F1458" s="24" t="s">
        <v>13</v>
      </c>
      <c r="G1458" s="21"/>
      <c r="H1458" s="21"/>
    </row>
    <row r="1459" spans="1:8" s="6" customFormat="1" ht="78.75" x14ac:dyDescent="0.2">
      <c r="A1459" s="43">
        <f>+'Key Dates'!$B$7</f>
        <v>43326</v>
      </c>
      <c r="B1459" s="43">
        <f>+'Key Dates'!$B$7</f>
        <v>43326</v>
      </c>
      <c r="C1459" s="25" t="s">
        <v>848</v>
      </c>
      <c r="D1459" s="23" t="s">
        <v>845</v>
      </c>
      <c r="E1459" s="24" t="s">
        <v>144</v>
      </c>
      <c r="F1459" s="24" t="s">
        <v>13</v>
      </c>
      <c r="G1459" s="21"/>
      <c r="H1459" s="21"/>
    </row>
    <row r="1460" spans="1:8" s="6" customFormat="1" ht="78.75" x14ac:dyDescent="0.2">
      <c r="A1460" s="43">
        <f>+'Key Dates'!$B$7</f>
        <v>43326</v>
      </c>
      <c r="B1460" s="43">
        <f>+'Key Dates'!$B$7</f>
        <v>43326</v>
      </c>
      <c r="C1460" s="25" t="s">
        <v>849</v>
      </c>
      <c r="D1460" s="23" t="s">
        <v>845</v>
      </c>
      <c r="E1460" s="24" t="s">
        <v>145</v>
      </c>
      <c r="F1460" s="24" t="s">
        <v>13</v>
      </c>
      <c r="G1460" s="21"/>
      <c r="H1460" s="21"/>
    </row>
    <row r="1461" spans="1:8" s="6" customFormat="1" ht="78.75" x14ac:dyDescent="0.2">
      <c r="A1461" s="43">
        <f>+'Key Dates'!$B$7</f>
        <v>43326</v>
      </c>
      <c r="B1461" s="43">
        <f>+'Key Dates'!$B$7</f>
        <v>43326</v>
      </c>
      <c r="C1461" s="25" t="s">
        <v>850</v>
      </c>
      <c r="D1461" s="23" t="s">
        <v>845</v>
      </c>
      <c r="E1461" s="24" t="s">
        <v>156</v>
      </c>
      <c r="F1461" s="24" t="s">
        <v>13</v>
      </c>
      <c r="G1461" s="21"/>
      <c r="H1461" s="21"/>
    </row>
    <row r="1462" spans="1:8" s="6" customFormat="1" ht="78.75" x14ac:dyDescent="0.2">
      <c r="A1462" s="43">
        <f>+'Key Dates'!$B$7</f>
        <v>43326</v>
      </c>
      <c r="B1462" s="43">
        <f>+'Key Dates'!$B$7</f>
        <v>43326</v>
      </c>
      <c r="C1462" s="25" t="s">
        <v>851</v>
      </c>
      <c r="D1462" s="23" t="s">
        <v>845</v>
      </c>
      <c r="E1462" s="24" t="s">
        <v>157</v>
      </c>
      <c r="F1462" s="24" t="s">
        <v>13</v>
      </c>
      <c r="G1462" s="21"/>
      <c r="H1462" s="21"/>
    </row>
    <row r="1463" spans="1:8" s="6" customFormat="1" ht="94.5" x14ac:dyDescent="0.2">
      <c r="A1463" s="43">
        <f>+'Key Dates'!$B$7</f>
        <v>43326</v>
      </c>
      <c r="B1463" s="43">
        <f>+'Key Dates'!$B$7</f>
        <v>43326</v>
      </c>
      <c r="C1463" s="25" t="s">
        <v>877</v>
      </c>
      <c r="D1463" s="23" t="s">
        <v>865</v>
      </c>
      <c r="E1463" s="24" t="s">
        <v>138</v>
      </c>
      <c r="F1463" s="24" t="s">
        <v>13</v>
      </c>
      <c r="G1463" s="21"/>
      <c r="H1463" s="21"/>
    </row>
    <row r="1464" spans="1:8" s="6" customFormat="1" ht="94.5" x14ac:dyDescent="0.2">
      <c r="A1464" s="43">
        <f>+'Key Dates'!$B$7</f>
        <v>43326</v>
      </c>
      <c r="B1464" s="43">
        <f>+'Key Dates'!$B$7</f>
        <v>43326</v>
      </c>
      <c r="C1464" s="25" t="s">
        <v>876</v>
      </c>
      <c r="D1464" s="23" t="s">
        <v>865</v>
      </c>
      <c r="E1464" s="24" t="s">
        <v>142</v>
      </c>
      <c r="F1464" s="24" t="s">
        <v>13</v>
      </c>
      <c r="G1464" s="21"/>
      <c r="H1464" s="21"/>
    </row>
    <row r="1465" spans="1:8" s="6" customFormat="1" ht="94.5" x14ac:dyDescent="0.2">
      <c r="A1465" s="43">
        <f>+'Key Dates'!$B$7</f>
        <v>43326</v>
      </c>
      <c r="B1465" s="43">
        <f>+'Key Dates'!$B$7</f>
        <v>43326</v>
      </c>
      <c r="C1465" s="25" t="s">
        <v>875</v>
      </c>
      <c r="D1465" s="23" t="s">
        <v>865</v>
      </c>
      <c r="E1465" s="24" t="s">
        <v>158</v>
      </c>
      <c r="F1465" s="24" t="s">
        <v>13</v>
      </c>
      <c r="G1465" s="21"/>
      <c r="H1465" s="21"/>
    </row>
    <row r="1466" spans="1:8" s="6" customFormat="1" ht="94.5" x14ac:dyDescent="0.2">
      <c r="A1466" s="43">
        <f>+'Key Dates'!$B$7</f>
        <v>43326</v>
      </c>
      <c r="B1466" s="43">
        <f>+'Key Dates'!$B$7</f>
        <v>43326</v>
      </c>
      <c r="C1466" s="25" t="s">
        <v>874</v>
      </c>
      <c r="D1466" s="23" t="s">
        <v>865</v>
      </c>
      <c r="E1466" s="24" t="s">
        <v>144</v>
      </c>
      <c r="F1466" s="24" t="s">
        <v>13</v>
      </c>
      <c r="G1466" s="21"/>
      <c r="H1466" s="21"/>
    </row>
    <row r="1467" spans="1:8" s="6" customFormat="1" ht="94.5" x14ac:dyDescent="0.2">
      <c r="A1467" s="43">
        <f>+'Key Dates'!$B$7</f>
        <v>43326</v>
      </c>
      <c r="B1467" s="43">
        <f>+'Key Dates'!$B$7</f>
        <v>43326</v>
      </c>
      <c r="C1467" s="25" t="s">
        <v>873</v>
      </c>
      <c r="D1467" s="23" t="s">
        <v>865</v>
      </c>
      <c r="E1467" s="24" t="s">
        <v>145</v>
      </c>
      <c r="F1467" s="24" t="s">
        <v>13</v>
      </c>
      <c r="G1467" s="21"/>
      <c r="H1467" s="21"/>
    </row>
    <row r="1468" spans="1:8" s="6" customFormat="1" ht="94.5" x14ac:dyDescent="0.2">
      <c r="A1468" s="43">
        <f>+'Key Dates'!$B$7</f>
        <v>43326</v>
      </c>
      <c r="B1468" s="43">
        <f>+'Key Dates'!$B$7</f>
        <v>43326</v>
      </c>
      <c r="C1468" s="25" t="s">
        <v>872</v>
      </c>
      <c r="D1468" s="23" t="s">
        <v>865</v>
      </c>
      <c r="E1468" s="24" t="s">
        <v>156</v>
      </c>
      <c r="F1468" s="24" t="s">
        <v>13</v>
      </c>
      <c r="G1468" s="21"/>
      <c r="H1468" s="21"/>
    </row>
    <row r="1469" spans="1:8" s="6" customFormat="1" ht="94.5" x14ac:dyDescent="0.2">
      <c r="A1469" s="43">
        <f>+'Key Dates'!$B$7</f>
        <v>43326</v>
      </c>
      <c r="B1469" s="43">
        <f>+'Key Dates'!$B$7</f>
        <v>43326</v>
      </c>
      <c r="C1469" s="25" t="s">
        <v>871</v>
      </c>
      <c r="D1469" s="23" t="s">
        <v>865</v>
      </c>
      <c r="E1469" s="24" t="s">
        <v>157</v>
      </c>
      <c r="F1469" s="24" t="s">
        <v>13</v>
      </c>
      <c r="G1469" s="21"/>
      <c r="H1469" s="21"/>
    </row>
    <row r="1470" spans="1:8" s="6" customFormat="1" ht="94.5" x14ac:dyDescent="0.2">
      <c r="A1470" s="43">
        <f>+'Key Dates'!$B$7</f>
        <v>43326</v>
      </c>
      <c r="B1470" s="43">
        <f>+'Key Dates'!$B$7</f>
        <v>43326</v>
      </c>
      <c r="C1470" s="25" t="s">
        <v>870</v>
      </c>
      <c r="D1470" s="23" t="s">
        <v>865</v>
      </c>
      <c r="E1470" s="24" t="s">
        <v>146</v>
      </c>
      <c r="F1470" s="24" t="s">
        <v>13</v>
      </c>
      <c r="G1470" s="21"/>
      <c r="H1470" s="21"/>
    </row>
    <row r="1471" spans="1:8" s="6" customFormat="1" ht="94.5" x14ac:dyDescent="0.2">
      <c r="A1471" s="43">
        <f>+'Key Dates'!$B$7</f>
        <v>43326</v>
      </c>
      <c r="B1471" s="43">
        <f>+'Key Dates'!$B$7</f>
        <v>43326</v>
      </c>
      <c r="C1471" s="25" t="s">
        <v>869</v>
      </c>
      <c r="D1471" s="23" t="s">
        <v>865</v>
      </c>
      <c r="E1471" s="24" t="s">
        <v>147</v>
      </c>
      <c r="F1471" s="24" t="s">
        <v>13</v>
      </c>
      <c r="G1471" s="21"/>
      <c r="H1471" s="21"/>
    </row>
    <row r="1472" spans="1:8" s="6" customFormat="1" ht="189" x14ac:dyDescent="0.2">
      <c r="A1472" s="43">
        <f>+'Key Dates'!$B$7</f>
        <v>43326</v>
      </c>
      <c r="B1472" s="43">
        <f>+'Key Dates'!$B$7</f>
        <v>43326</v>
      </c>
      <c r="C1472" s="22" t="s">
        <v>2265</v>
      </c>
      <c r="D1472" s="23" t="s">
        <v>55</v>
      </c>
      <c r="E1472" s="24" t="s">
        <v>138</v>
      </c>
      <c r="F1472" s="24" t="s">
        <v>2145</v>
      </c>
      <c r="G1472" s="21"/>
      <c r="H1472" s="21"/>
    </row>
    <row r="1473" spans="1:8" s="6" customFormat="1" ht="189" x14ac:dyDescent="0.2">
      <c r="A1473" s="43">
        <f>+'Key Dates'!$B$7</f>
        <v>43326</v>
      </c>
      <c r="B1473" s="43">
        <f>+'Key Dates'!$B$7</f>
        <v>43326</v>
      </c>
      <c r="C1473" s="22" t="s">
        <v>2266</v>
      </c>
      <c r="D1473" s="23" t="s">
        <v>55</v>
      </c>
      <c r="E1473" s="24" t="s">
        <v>158</v>
      </c>
      <c r="F1473" s="24" t="s">
        <v>2145</v>
      </c>
      <c r="G1473" s="21"/>
      <c r="H1473" s="21"/>
    </row>
    <row r="1474" spans="1:8" s="6" customFormat="1" ht="189" x14ac:dyDescent="0.2">
      <c r="A1474" s="43">
        <f>+'Key Dates'!$B$7</f>
        <v>43326</v>
      </c>
      <c r="B1474" s="43">
        <f>+'Key Dates'!$B$7</f>
        <v>43326</v>
      </c>
      <c r="C1474" s="22" t="s">
        <v>2267</v>
      </c>
      <c r="D1474" s="23" t="s">
        <v>55</v>
      </c>
      <c r="E1474" s="24" t="s">
        <v>144</v>
      </c>
      <c r="F1474" s="24" t="s">
        <v>2145</v>
      </c>
      <c r="G1474" s="21"/>
      <c r="H1474" s="21"/>
    </row>
    <row r="1475" spans="1:8" s="6" customFormat="1" ht="189" x14ac:dyDescent="0.2">
      <c r="A1475" s="43">
        <f>+'Key Dates'!$B$7</f>
        <v>43326</v>
      </c>
      <c r="B1475" s="43">
        <f>+'Key Dates'!$B$7</f>
        <v>43326</v>
      </c>
      <c r="C1475" s="22" t="s">
        <v>2268</v>
      </c>
      <c r="D1475" s="23" t="s">
        <v>55</v>
      </c>
      <c r="E1475" s="24" t="s">
        <v>145</v>
      </c>
      <c r="F1475" s="24" t="s">
        <v>2145</v>
      </c>
      <c r="G1475" s="21"/>
      <c r="H1475" s="21"/>
    </row>
    <row r="1476" spans="1:8" s="6" customFormat="1" ht="189" x14ac:dyDescent="0.2">
      <c r="A1476" s="43">
        <f>+'Key Dates'!$B$7</f>
        <v>43326</v>
      </c>
      <c r="B1476" s="43">
        <f>+'Key Dates'!$B$7</f>
        <v>43326</v>
      </c>
      <c r="C1476" s="22" t="s">
        <v>2269</v>
      </c>
      <c r="D1476" s="23" t="s">
        <v>55</v>
      </c>
      <c r="E1476" s="24" t="s">
        <v>156</v>
      </c>
      <c r="F1476" s="24" t="s">
        <v>2145</v>
      </c>
      <c r="G1476" s="21"/>
      <c r="H1476" s="21"/>
    </row>
    <row r="1477" spans="1:8" s="6" customFormat="1" ht="189" x14ac:dyDescent="0.2">
      <c r="A1477" s="43">
        <f>+'Key Dates'!$B$7</f>
        <v>43326</v>
      </c>
      <c r="B1477" s="43">
        <f>+'Key Dates'!$B$7</f>
        <v>43326</v>
      </c>
      <c r="C1477" s="22" t="s">
        <v>2270</v>
      </c>
      <c r="D1477" s="23" t="s">
        <v>55</v>
      </c>
      <c r="E1477" s="24" t="s">
        <v>157</v>
      </c>
      <c r="F1477" s="24" t="s">
        <v>2145</v>
      </c>
      <c r="G1477" s="21"/>
      <c r="H1477" s="21"/>
    </row>
    <row r="1478" spans="1:8" s="6" customFormat="1" ht="189" x14ac:dyDescent="0.2">
      <c r="A1478" s="43">
        <f>+'Key Dates'!$B$7</f>
        <v>43326</v>
      </c>
      <c r="B1478" s="43">
        <f>+'Key Dates'!$B$7</f>
        <v>43326</v>
      </c>
      <c r="C1478" s="22" t="s">
        <v>2271</v>
      </c>
      <c r="D1478" s="23" t="s">
        <v>55</v>
      </c>
      <c r="E1478" s="24" t="s">
        <v>146</v>
      </c>
      <c r="F1478" s="24" t="s">
        <v>2145</v>
      </c>
      <c r="G1478" s="21"/>
      <c r="H1478" s="21"/>
    </row>
    <row r="1479" spans="1:8" s="6" customFormat="1" ht="189" x14ac:dyDescent="0.2">
      <c r="A1479" s="43">
        <f>+'Key Dates'!$B$7</f>
        <v>43326</v>
      </c>
      <c r="B1479" s="43">
        <f>+'Key Dates'!$B$7</f>
        <v>43326</v>
      </c>
      <c r="C1479" s="22" t="s">
        <v>2272</v>
      </c>
      <c r="D1479" s="23" t="s">
        <v>55</v>
      </c>
      <c r="E1479" s="24" t="s">
        <v>147</v>
      </c>
      <c r="F1479" s="24" t="s">
        <v>2145</v>
      </c>
      <c r="G1479" s="21"/>
      <c r="H1479" s="21"/>
    </row>
    <row r="1480" spans="1:8" s="6" customFormat="1" ht="157.5" x14ac:dyDescent="0.2">
      <c r="A1480" s="43">
        <f>+'Key Dates'!$B$7</f>
        <v>43326</v>
      </c>
      <c r="B1480" s="43">
        <f>+'Key Dates'!$B$7</f>
        <v>43326</v>
      </c>
      <c r="C1480" s="22" t="s">
        <v>2273</v>
      </c>
      <c r="D1480" s="23" t="s">
        <v>868</v>
      </c>
      <c r="E1480" s="24" t="s">
        <v>138</v>
      </c>
      <c r="F1480" s="24" t="s">
        <v>2145</v>
      </c>
      <c r="G1480" s="21"/>
      <c r="H1480" s="21"/>
    </row>
    <row r="1481" spans="1:8" s="6" customFormat="1" ht="157.5" x14ac:dyDescent="0.2">
      <c r="A1481" s="43">
        <f>+'Key Dates'!$B$7</f>
        <v>43326</v>
      </c>
      <c r="B1481" s="43">
        <f>+'Key Dates'!$B$7</f>
        <v>43326</v>
      </c>
      <c r="C1481" s="22" t="s">
        <v>2274</v>
      </c>
      <c r="D1481" s="23" t="s">
        <v>868</v>
      </c>
      <c r="E1481" s="24" t="s">
        <v>158</v>
      </c>
      <c r="F1481" s="24" t="s">
        <v>2145</v>
      </c>
      <c r="G1481" s="21"/>
      <c r="H1481" s="21"/>
    </row>
    <row r="1482" spans="1:8" s="6" customFormat="1" ht="157.5" x14ac:dyDescent="0.2">
      <c r="A1482" s="43">
        <f>+'Key Dates'!$B$7</f>
        <v>43326</v>
      </c>
      <c r="B1482" s="43">
        <f>+'Key Dates'!$B$7</f>
        <v>43326</v>
      </c>
      <c r="C1482" s="22" t="s">
        <v>2275</v>
      </c>
      <c r="D1482" s="23" t="s">
        <v>868</v>
      </c>
      <c r="E1482" s="24" t="s">
        <v>144</v>
      </c>
      <c r="F1482" s="24" t="s">
        <v>2145</v>
      </c>
      <c r="G1482" s="21"/>
      <c r="H1482" s="21"/>
    </row>
    <row r="1483" spans="1:8" s="6" customFormat="1" ht="157.5" x14ac:dyDescent="0.2">
      <c r="A1483" s="43">
        <f>+'Key Dates'!$B$7</f>
        <v>43326</v>
      </c>
      <c r="B1483" s="43">
        <f>+'Key Dates'!$B$7</f>
        <v>43326</v>
      </c>
      <c r="C1483" s="22" t="s">
        <v>2276</v>
      </c>
      <c r="D1483" s="23" t="s">
        <v>868</v>
      </c>
      <c r="E1483" s="24" t="s">
        <v>145</v>
      </c>
      <c r="F1483" s="24" t="s">
        <v>2145</v>
      </c>
      <c r="G1483" s="21"/>
      <c r="H1483" s="21"/>
    </row>
    <row r="1484" spans="1:8" s="6" customFormat="1" ht="157.5" x14ac:dyDescent="0.2">
      <c r="A1484" s="43">
        <f>+'Key Dates'!$B$7</f>
        <v>43326</v>
      </c>
      <c r="B1484" s="43">
        <f>+'Key Dates'!$B$7</f>
        <v>43326</v>
      </c>
      <c r="C1484" s="22" t="s">
        <v>2277</v>
      </c>
      <c r="D1484" s="23" t="s">
        <v>868</v>
      </c>
      <c r="E1484" s="24" t="s">
        <v>156</v>
      </c>
      <c r="F1484" s="24" t="s">
        <v>2145</v>
      </c>
      <c r="G1484" s="21"/>
      <c r="H1484" s="21"/>
    </row>
    <row r="1485" spans="1:8" s="6" customFormat="1" ht="157.5" x14ac:dyDescent="0.2">
      <c r="A1485" s="43">
        <f>+'Key Dates'!$B$7</f>
        <v>43326</v>
      </c>
      <c r="B1485" s="43">
        <f>+'Key Dates'!$B$7</f>
        <v>43326</v>
      </c>
      <c r="C1485" s="22" t="s">
        <v>2278</v>
      </c>
      <c r="D1485" s="23" t="s">
        <v>868</v>
      </c>
      <c r="E1485" s="24" t="s">
        <v>157</v>
      </c>
      <c r="F1485" s="24" t="s">
        <v>2145</v>
      </c>
      <c r="G1485" s="21"/>
      <c r="H1485" s="21"/>
    </row>
    <row r="1486" spans="1:8" s="6" customFormat="1" ht="157.5" x14ac:dyDescent="0.2">
      <c r="A1486" s="43">
        <f>+'Key Dates'!$B$7</f>
        <v>43326</v>
      </c>
      <c r="B1486" s="43">
        <f>+'Key Dates'!$B$7</f>
        <v>43326</v>
      </c>
      <c r="C1486" s="22" t="s">
        <v>2279</v>
      </c>
      <c r="D1486" s="23" t="s">
        <v>868</v>
      </c>
      <c r="E1486" s="24" t="s">
        <v>146</v>
      </c>
      <c r="F1486" s="24" t="s">
        <v>2145</v>
      </c>
      <c r="G1486" s="21"/>
      <c r="H1486" s="21"/>
    </row>
    <row r="1487" spans="1:8" s="6" customFormat="1" ht="157.5" x14ac:dyDescent="0.2">
      <c r="A1487" s="43">
        <f>+'Key Dates'!$B$7</f>
        <v>43326</v>
      </c>
      <c r="B1487" s="43">
        <f>+'Key Dates'!$B$7</f>
        <v>43326</v>
      </c>
      <c r="C1487" s="22" t="s">
        <v>2280</v>
      </c>
      <c r="D1487" s="23" t="s">
        <v>868</v>
      </c>
      <c r="E1487" s="24" t="s">
        <v>147</v>
      </c>
      <c r="F1487" s="24" t="s">
        <v>2145</v>
      </c>
      <c r="G1487" s="21"/>
      <c r="H1487" s="21"/>
    </row>
    <row r="1488" spans="1:8" s="6" customFormat="1" ht="189" x14ac:dyDescent="0.2">
      <c r="A1488" s="43">
        <f>+'Key Dates'!$B$8-84</f>
        <v>43326</v>
      </c>
      <c r="B1488" s="43">
        <f>+'Key Dates'!$B$8-84</f>
        <v>43326</v>
      </c>
      <c r="C1488" s="25" t="s">
        <v>1752</v>
      </c>
      <c r="D1488" s="23" t="s">
        <v>1278</v>
      </c>
      <c r="E1488" s="24" t="s">
        <v>138</v>
      </c>
      <c r="F1488" s="24" t="s">
        <v>46</v>
      </c>
      <c r="G1488" s="21"/>
      <c r="H1488" s="21"/>
    </row>
    <row r="1489" spans="1:8" s="6" customFormat="1" ht="189" x14ac:dyDescent="0.2">
      <c r="A1489" s="43">
        <f>+'Key Dates'!$B$8-84</f>
        <v>43326</v>
      </c>
      <c r="B1489" s="43">
        <f>+'Key Dates'!$B$8-84</f>
        <v>43326</v>
      </c>
      <c r="C1489" s="25" t="s">
        <v>1753</v>
      </c>
      <c r="D1489" s="23" t="s">
        <v>1278</v>
      </c>
      <c r="E1489" s="24" t="s">
        <v>141</v>
      </c>
      <c r="F1489" s="24" t="s">
        <v>46</v>
      </c>
      <c r="G1489" s="21"/>
      <c r="H1489" s="21"/>
    </row>
    <row r="1490" spans="1:8" s="6" customFormat="1" ht="189" x14ac:dyDescent="0.2">
      <c r="A1490" s="43">
        <f>+'Key Dates'!$B$8-84</f>
        <v>43326</v>
      </c>
      <c r="B1490" s="43">
        <f>+'Key Dates'!$B$8-84</f>
        <v>43326</v>
      </c>
      <c r="C1490" s="25" t="s">
        <v>1754</v>
      </c>
      <c r="D1490" s="23" t="s">
        <v>1278</v>
      </c>
      <c r="E1490" s="24" t="s">
        <v>142</v>
      </c>
      <c r="F1490" s="24" t="s">
        <v>46</v>
      </c>
      <c r="G1490" s="21"/>
      <c r="H1490" s="21"/>
    </row>
    <row r="1491" spans="1:8" s="6" customFormat="1" ht="189" x14ac:dyDescent="0.2">
      <c r="A1491" s="43">
        <f>+'Key Dates'!$B$8-84</f>
        <v>43326</v>
      </c>
      <c r="B1491" s="43">
        <f>+'Key Dates'!$B$8-84</f>
        <v>43326</v>
      </c>
      <c r="C1491" s="25" t="s">
        <v>1755</v>
      </c>
      <c r="D1491" s="23" t="s">
        <v>1278</v>
      </c>
      <c r="E1491" s="24" t="s">
        <v>158</v>
      </c>
      <c r="F1491" s="24" t="s">
        <v>46</v>
      </c>
      <c r="G1491" s="21"/>
      <c r="H1491" s="21"/>
    </row>
    <row r="1492" spans="1:8" s="6" customFormat="1" ht="189" x14ac:dyDescent="0.2">
      <c r="A1492" s="43">
        <f>+'Key Dates'!$B$8-84</f>
        <v>43326</v>
      </c>
      <c r="B1492" s="43">
        <f>+'Key Dates'!$B$8-84</f>
        <v>43326</v>
      </c>
      <c r="C1492" s="25" t="s">
        <v>1921</v>
      </c>
      <c r="D1492" s="23" t="s">
        <v>1278</v>
      </c>
      <c r="E1492" s="24" t="s">
        <v>144</v>
      </c>
      <c r="F1492" s="24" t="s">
        <v>46</v>
      </c>
      <c r="G1492" s="21"/>
      <c r="H1492" s="21"/>
    </row>
    <row r="1493" spans="1:8" s="6" customFormat="1" ht="189" x14ac:dyDescent="0.2">
      <c r="A1493" s="43">
        <f>+'Key Dates'!$B$8-84</f>
        <v>43326</v>
      </c>
      <c r="B1493" s="43">
        <f>+'Key Dates'!$B$8-84</f>
        <v>43326</v>
      </c>
      <c r="C1493" s="25" t="s">
        <v>1756</v>
      </c>
      <c r="D1493" s="23" t="s">
        <v>1278</v>
      </c>
      <c r="E1493" s="24" t="s">
        <v>145</v>
      </c>
      <c r="F1493" s="24" t="s">
        <v>46</v>
      </c>
      <c r="G1493" s="21"/>
      <c r="H1493" s="21"/>
    </row>
    <row r="1494" spans="1:8" s="6" customFormat="1" ht="189" x14ac:dyDescent="0.2">
      <c r="A1494" s="43">
        <f>+'Key Dates'!$B$8-84</f>
        <v>43326</v>
      </c>
      <c r="B1494" s="43">
        <f>+'Key Dates'!$B$8-84</f>
        <v>43326</v>
      </c>
      <c r="C1494" s="25" t="s">
        <v>1920</v>
      </c>
      <c r="D1494" s="23" t="s">
        <v>1278</v>
      </c>
      <c r="E1494" s="24" t="s">
        <v>156</v>
      </c>
      <c r="F1494" s="24" t="s">
        <v>46</v>
      </c>
      <c r="G1494" s="21"/>
      <c r="H1494" s="21"/>
    </row>
    <row r="1495" spans="1:8" s="6" customFormat="1" ht="189" x14ac:dyDescent="0.2">
      <c r="A1495" s="43">
        <f>+'Key Dates'!$B$8-84</f>
        <v>43326</v>
      </c>
      <c r="B1495" s="43">
        <f>+'Key Dates'!$B$8-84</f>
        <v>43326</v>
      </c>
      <c r="C1495" s="25" t="s">
        <v>1757</v>
      </c>
      <c r="D1495" s="23" t="s">
        <v>1278</v>
      </c>
      <c r="E1495" s="24" t="s">
        <v>157</v>
      </c>
      <c r="F1495" s="24" t="s">
        <v>46</v>
      </c>
      <c r="G1495" s="21"/>
      <c r="H1495" s="21"/>
    </row>
    <row r="1496" spans="1:8" s="6" customFormat="1" ht="189" x14ac:dyDescent="0.2">
      <c r="A1496" s="43">
        <f>+'Key Dates'!$B$8-84</f>
        <v>43326</v>
      </c>
      <c r="B1496" s="43">
        <f>+'Key Dates'!$B$8-84</f>
        <v>43326</v>
      </c>
      <c r="C1496" s="25" t="s">
        <v>1758</v>
      </c>
      <c r="D1496" s="23" t="s">
        <v>1278</v>
      </c>
      <c r="E1496" s="24" t="s">
        <v>135</v>
      </c>
      <c r="F1496" s="24" t="s">
        <v>46</v>
      </c>
      <c r="G1496" s="21"/>
      <c r="H1496" s="21"/>
    </row>
    <row r="1497" spans="1:8" s="6" customFormat="1" ht="189" x14ac:dyDescent="0.2">
      <c r="A1497" s="43">
        <f>+'Key Dates'!$B$8-84</f>
        <v>43326</v>
      </c>
      <c r="B1497" s="43">
        <f>+'Key Dates'!$B$8-84</f>
        <v>43326</v>
      </c>
      <c r="C1497" s="25" t="s">
        <v>1759</v>
      </c>
      <c r="D1497" s="23" t="s">
        <v>1278</v>
      </c>
      <c r="E1497" s="24" t="s">
        <v>147</v>
      </c>
      <c r="F1497" s="24" t="s">
        <v>46</v>
      </c>
      <c r="G1497" s="21"/>
      <c r="H1497" s="21"/>
    </row>
    <row r="1498" spans="1:8" s="6" customFormat="1" ht="220.5" x14ac:dyDescent="0.2">
      <c r="A1498" s="43">
        <f>+'Key Dates'!$B$7</f>
        <v>43326</v>
      </c>
      <c r="B1498" s="43">
        <f>+'Key Dates'!$B$7+1</f>
        <v>43327</v>
      </c>
      <c r="C1498" s="22" t="s">
        <v>2595</v>
      </c>
      <c r="D1498" s="23" t="s">
        <v>1751</v>
      </c>
      <c r="E1498" s="24" t="s">
        <v>138</v>
      </c>
      <c r="F1498" s="24" t="s">
        <v>42</v>
      </c>
      <c r="G1498" s="21"/>
      <c r="H1498" s="21"/>
    </row>
    <row r="1499" spans="1:8" s="6" customFormat="1" ht="236.25" x14ac:dyDescent="0.2">
      <c r="A1499" s="43">
        <f>+'Key Dates'!$B$7</f>
        <v>43326</v>
      </c>
      <c r="B1499" s="43">
        <f>+'Key Dates'!$B$7+1</f>
        <v>43327</v>
      </c>
      <c r="C1499" s="22" t="s">
        <v>2596</v>
      </c>
      <c r="D1499" s="23" t="s">
        <v>1751</v>
      </c>
      <c r="E1499" s="24" t="s">
        <v>158</v>
      </c>
      <c r="F1499" s="24" t="s">
        <v>42</v>
      </c>
      <c r="G1499" s="21"/>
      <c r="H1499" s="21"/>
    </row>
    <row r="1500" spans="1:8" s="6" customFormat="1" ht="236.25" x14ac:dyDescent="0.2">
      <c r="A1500" s="43">
        <f>+'Key Dates'!$B$7</f>
        <v>43326</v>
      </c>
      <c r="B1500" s="43">
        <f>+'Key Dates'!$B$7+1</f>
        <v>43327</v>
      </c>
      <c r="C1500" s="22" t="s">
        <v>2597</v>
      </c>
      <c r="D1500" s="23" t="s">
        <v>1751</v>
      </c>
      <c r="E1500" s="24" t="s">
        <v>144</v>
      </c>
      <c r="F1500" s="24" t="s">
        <v>42</v>
      </c>
      <c r="G1500" s="21"/>
      <c r="H1500" s="21"/>
    </row>
    <row r="1501" spans="1:8" s="6" customFormat="1" ht="236.25" x14ac:dyDescent="0.2">
      <c r="A1501" s="43">
        <f>+'Key Dates'!$B$7</f>
        <v>43326</v>
      </c>
      <c r="B1501" s="43">
        <f>+'Key Dates'!$B$7+1</f>
        <v>43327</v>
      </c>
      <c r="C1501" s="22" t="s">
        <v>2598</v>
      </c>
      <c r="D1501" s="23" t="s">
        <v>1751</v>
      </c>
      <c r="E1501" s="24" t="s">
        <v>145</v>
      </c>
      <c r="F1501" s="24" t="s">
        <v>42</v>
      </c>
      <c r="G1501" s="21"/>
      <c r="H1501" s="21"/>
    </row>
    <row r="1502" spans="1:8" s="6" customFormat="1" ht="236.25" x14ac:dyDescent="0.2">
      <c r="A1502" s="43">
        <f>+'Key Dates'!$B$7</f>
        <v>43326</v>
      </c>
      <c r="B1502" s="43">
        <f>+'Key Dates'!$B$7+1</f>
        <v>43327</v>
      </c>
      <c r="C1502" s="22" t="s">
        <v>2599</v>
      </c>
      <c r="D1502" s="23" t="s">
        <v>1751</v>
      </c>
      <c r="E1502" s="24" t="s">
        <v>156</v>
      </c>
      <c r="F1502" s="24" t="s">
        <v>42</v>
      </c>
      <c r="G1502" s="21"/>
      <c r="H1502" s="21"/>
    </row>
    <row r="1503" spans="1:8" s="6" customFormat="1" ht="236.25" x14ac:dyDescent="0.2">
      <c r="A1503" s="43">
        <f>+'Key Dates'!$B$7</f>
        <v>43326</v>
      </c>
      <c r="B1503" s="43">
        <f>+'Key Dates'!$B$7+1</f>
        <v>43327</v>
      </c>
      <c r="C1503" s="22" t="s">
        <v>2600</v>
      </c>
      <c r="D1503" s="23" t="s">
        <v>1751</v>
      </c>
      <c r="E1503" s="24" t="s">
        <v>157</v>
      </c>
      <c r="F1503" s="24" t="s">
        <v>42</v>
      </c>
      <c r="G1503" s="21"/>
      <c r="H1503" s="21"/>
    </row>
    <row r="1504" spans="1:8" s="6" customFormat="1" ht="236.25" x14ac:dyDescent="0.2">
      <c r="A1504" s="43">
        <f>+'Key Dates'!$B$7</f>
        <v>43326</v>
      </c>
      <c r="B1504" s="43">
        <f>+'Key Dates'!$B$7+1</f>
        <v>43327</v>
      </c>
      <c r="C1504" s="22" t="s">
        <v>2601</v>
      </c>
      <c r="D1504" s="23" t="s">
        <v>1751</v>
      </c>
      <c r="E1504" s="24" t="s">
        <v>146</v>
      </c>
      <c r="F1504" s="24" t="s">
        <v>42</v>
      </c>
      <c r="G1504" s="21"/>
      <c r="H1504" s="21"/>
    </row>
    <row r="1505" spans="1:8" s="6" customFormat="1" ht="236.25" x14ac:dyDescent="0.2">
      <c r="A1505" s="43">
        <f>+'Key Dates'!$B$7</f>
        <v>43326</v>
      </c>
      <c r="B1505" s="43">
        <f>+'Key Dates'!$B$7+1</f>
        <v>43327</v>
      </c>
      <c r="C1505" s="22" t="s">
        <v>2602</v>
      </c>
      <c r="D1505" s="23" t="s">
        <v>1751</v>
      </c>
      <c r="E1505" s="24" t="s">
        <v>147</v>
      </c>
      <c r="F1505" s="24" t="s">
        <v>42</v>
      </c>
      <c r="G1505" s="21"/>
      <c r="H1505" s="21"/>
    </row>
    <row r="1506" spans="1:8" s="6" customFormat="1" ht="63" x14ac:dyDescent="0.2">
      <c r="A1506" s="43">
        <f>+'Key Dates'!$B$7+1</f>
        <v>43327</v>
      </c>
      <c r="B1506" s="43">
        <f>+'Key Dates'!$B$7+1</f>
        <v>43327</v>
      </c>
      <c r="C1506" s="25" t="s">
        <v>898</v>
      </c>
      <c r="D1506" s="23" t="s">
        <v>4</v>
      </c>
      <c r="E1506" s="24" t="s">
        <v>138</v>
      </c>
      <c r="F1506" s="24" t="s">
        <v>52</v>
      </c>
      <c r="G1506" s="21"/>
      <c r="H1506" s="21"/>
    </row>
    <row r="1507" spans="1:8" s="6" customFormat="1" ht="63" x14ac:dyDescent="0.2">
      <c r="A1507" s="43">
        <f>+'Key Dates'!$B$7+1</f>
        <v>43327</v>
      </c>
      <c r="B1507" s="43">
        <f>+'Key Dates'!$B$7+1</f>
        <v>43327</v>
      </c>
      <c r="C1507" s="25" t="s">
        <v>899</v>
      </c>
      <c r="D1507" s="23" t="s">
        <v>4</v>
      </c>
      <c r="E1507" s="24" t="s">
        <v>158</v>
      </c>
      <c r="F1507" s="24" t="s">
        <v>52</v>
      </c>
      <c r="G1507" s="21"/>
      <c r="H1507" s="21"/>
    </row>
    <row r="1508" spans="1:8" s="6" customFormat="1" ht="63" x14ac:dyDescent="0.2">
      <c r="A1508" s="43">
        <f>+'Key Dates'!$B$7+1</f>
        <v>43327</v>
      </c>
      <c r="B1508" s="43">
        <f>+'Key Dates'!$B$7+1</f>
        <v>43327</v>
      </c>
      <c r="C1508" s="25" t="s">
        <v>900</v>
      </c>
      <c r="D1508" s="23" t="s">
        <v>4</v>
      </c>
      <c r="E1508" s="24" t="s">
        <v>144</v>
      </c>
      <c r="F1508" s="24" t="s">
        <v>52</v>
      </c>
      <c r="G1508" s="21"/>
      <c r="H1508" s="21"/>
    </row>
    <row r="1509" spans="1:8" s="6" customFormat="1" ht="63" x14ac:dyDescent="0.2">
      <c r="A1509" s="43">
        <f>+'Key Dates'!$B$7+1</f>
        <v>43327</v>
      </c>
      <c r="B1509" s="43">
        <f>+'Key Dates'!$B$7+1</f>
        <v>43327</v>
      </c>
      <c r="C1509" s="25" t="s">
        <v>901</v>
      </c>
      <c r="D1509" s="23" t="s">
        <v>4</v>
      </c>
      <c r="E1509" s="24" t="s">
        <v>145</v>
      </c>
      <c r="F1509" s="24" t="s">
        <v>52</v>
      </c>
      <c r="G1509" s="21"/>
      <c r="H1509" s="21"/>
    </row>
    <row r="1510" spans="1:8" s="6" customFormat="1" ht="63" x14ac:dyDescent="0.2">
      <c r="A1510" s="43">
        <f>+'Key Dates'!$B$7+1</f>
        <v>43327</v>
      </c>
      <c r="B1510" s="43">
        <f>+'Key Dates'!$B$7+1</f>
        <v>43327</v>
      </c>
      <c r="C1510" s="25" t="s">
        <v>902</v>
      </c>
      <c r="D1510" s="23" t="s">
        <v>4</v>
      </c>
      <c r="E1510" s="24" t="s">
        <v>156</v>
      </c>
      <c r="F1510" s="24" t="s">
        <v>52</v>
      </c>
      <c r="G1510" s="21"/>
      <c r="H1510" s="21"/>
    </row>
    <row r="1511" spans="1:8" s="6" customFormat="1" ht="63" x14ac:dyDescent="0.2">
      <c r="A1511" s="43">
        <f>+'Key Dates'!$B$7+1</f>
        <v>43327</v>
      </c>
      <c r="B1511" s="43">
        <f>+'Key Dates'!$B$7+1</f>
        <v>43327</v>
      </c>
      <c r="C1511" s="25" t="s">
        <v>903</v>
      </c>
      <c r="D1511" s="23" t="s">
        <v>4</v>
      </c>
      <c r="E1511" s="24" t="s">
        <v>157</v>
      </c>
      <c r="F1511" s="24" t="s">
        <v>52</v>
      </c>
      <c r="G1511" s="21"/>
      <c r="H1511" s="21"/>
    </row>
    <row r="1512" spans="1:8" s="6" customFormat="1" ht="94.5" x14ac:dyDescent="0.2">
      <c r="A1512" s="43">
        <f>+'Key Dates'!$B$7+1</f>
        <v>43327</v>
      </c>
      <c r="B1512" s="43">
        <f>+'Key Dates'!$B$7+1</f>
        <v>43327</v>
      </c>
      <c r="C1512" s="25" t="s">
        <v>961</v>
      </c>
      <c r="D1512" s="23" t="s">
        <v>957</v>
      </c>
      <c r="E1512" s="24" t="s">
        <v>138</v>
      </c>
      <c r="F1512" s="24" t="s">
        <v>216</v>
      </c>
      <c r="G1512" s="21"/>
      <c r="H1512" s="21"/>
    </row>
    <row r="1513" spans="1:8" s="6" customFormat="1" ht="110.25" x14ac:dyDescent="0.2">
      <c r="A1513" s="43">
        <f>+'Key Dates'!$B$7+1</f>
        <v>43327</v>
      </c>
      <c r="B1513" s="43">
        <f>+'Key Dates'!$B$7+1</f>
        <v>43327</v>
      </c>
      <c r="C1513" s="25" t="s">
        <v>962</v>
      </c>
      <c r="D1513" s="23" t="s">
        <v>957</v>
      </c>
      <c r="E1513" s="24" t="s">
        <v>158</v>
      </c>
      <c r="F1513" s="24" t="s">
        <v>216</v>
      </c>
      <c r="G1513" s="21"/>
      <c r="H1513" s="21"/>
    </row>
    <row r="1514" spans="1:8" s="6" customFormat="1" ht="78.75" x14ac:dyDescent="0.2">
      <c r="A1514" s="43">
        <f>+'Key Dates'!$B$7+1</f>
        <v>43327</v>
      </c>
      <c r="B1514" s="43">
        <f>+'Key Dates'!$B$7+1</f>
        <v>43327</v>
      </c>
      <c r="C1514" s="25" t="s">
        <v>1360</v>
      </c>
      <c r="D1514" s="23" t="s">
        <v>162</v>
      </c>
      <c r="E1514" s="24" t="s">
        <v>138</v>
      </c>
      <c r="F1514" s="24" t="s">
        <v>42</v>
      </c>
      <c r="G1514" s="21"/>
      <c r="H1514" s="21"/>
    </row>
    <row r="1515" spans="1:8" s="6" customFormat="1" ht="78.75" x14ac:dyDescent="0.2">
      <c r="A1515" s="43">
        <f>+'Key Dates'!$B$7+1</f>
        <v>43327</v>
      </c>
      <c r="B1515" s="43">
        <f>+'Key Dates'!$B$7+1</f>
        <v>43327</v>
      </c>
      <c r="C1515" s="25" t="s">
        <v>1361</v>
      </c>
      <c r="D1515" s="23" t="s">
        <v>162</v>
      </c>
      <c r="E1515" s="24" t="s">
        <v>158</v>
      </c>
      <c r="F1515" s="24" t="s">
        <v>42</v>
      </c>
      <c r="G1515" s="21"/>
      <c r="H1515" s="21"/>
    </row>
    <row r="1516" spans="1:8" s="6" customFormat="1" ht="94.5" x14ac:dyDescent="0.2">
      <c r="A1516" s="43">
        <f>+'Key Dates'!$B$7+1</f>
        <v>43327</v>
      </c>
      <c r="B1516" s="43">
        <f>+'Key Dates'!$B$7+1</f>
        <v>43327</v>
      </c>
      <c r="C1516" s="25" t="s">
        <v>1362</v>
      </c>
      <c r="D1516" s="23" t="s">
        <v>162</v>
      </c>
      <c r="E1516" s="24" t="s">
        <v>146</v>
      </c>
      <c r="F1516" s="24" t="s">
        <v>42</v>
      </c>
      <c r="G1516" s="21"/>
      <c r="H1516" s="21"/>
    </row>
    <row r="1517" spans="1:8" s="6" customFormat="1" ht="94.5" x14ac:dyDescent="0.2">
      <c r="A1517" s="43">
        <f>+'Key Dates'!$B$7+1</f>
        <v>43327</v>
      </c>
      <c r="B1517" s="43">
        <f>+'Key Dates'!$B$7+1</f>
        <v>43327</v>
      </c>
      <c r="C1517" s="25" t="s">
        <v>1363</v>
      </c>
      <c r="D1517" s="23" t="s">
        <v>162</v>
      </c>
      <c r="E1517" s="24" t="s">
        <v>147</v>
      </c>
      <c r="F1517" s="24" t="s">
        <v>42</v>
      </c>
      <c r="G1517" s="21"/>
      <c r="H1517" s="21"/>
    </row>
    <row r="1518" spans="1:8" s="6" customFormat="1" ht="94.5" x14ac:dyDescent="0.2">
      <c r="A1518" s="43">
        <f>+'Key Dates'!$B$7+1</f>
        <v>43327</v>
      </c>
      <c r="B1518" s="43">
        <f>+'Key Dates'!$B$7+42</f>
        <v>43368</v>
      </c>
      <c r="C1518" s="22" t="s">
        <v>2603</v>
      </c>
      <c r="D1518" s="23">
        <v>201.17099999999999</v>
      </c>
      <c r="E1518" s="24" t="s">
        <v>138</v>
      </c>
      <c r="F1518" s="24" t="s">
        <v>216</v>
      </c>
      <c r="G1518" s="21"/>
      <c r="H1518" s="21"/>
    </row>
    <row r="1519" spans="1:8" s="6" customFormat="1" ht="94.5" x14ac:dyDescent="0.2">
      <c r="A1519" s="43">
        <f>+'Key Dates'!$B$7+1</f>
        <v>43327</v>
      </c>
      <c r="B1519" s="43">
        <f>+'Key Dates'!$B$7+42</f>
        <v>43368</v>
      </c>
      <c r="C1519" s="22" t="s">
        <v>2604</v>
      </c>
      <c r="D1519" s="23">
        <v>201.17099999999999</v>
      </c>
      <c r="E1519" s="24" t="s">
        <v>142</v>
      </c>
      <c r="F1519" s="24" t="s">
        <v>216</v>
      </c>
      <c r="G1519" s="21"/>
      <c r="H1519" s="21"/>
    </row>
    <row r="1520" spans="1:8" s="6" customFormat="1" ht="94.5" x14ac:dyDescent="0.2">
      <c r="A1520" s="43">
        <f>+'Key Dates'!$B$7+1</f>
        <v>43327</v>
      </c>
      <c r="B1520" s="43">
        <f>+'Key Dates'!$B$7+42</f>
        <v>43368</v>
      </c>
      <c r="C1520" s="22" t="s">
        <v>2605</v>
      </c>
      <c r="D1520" s="23">
        <v>201.17099999999999</v>
      </c>
      <c r="E1520" s="24" t="s">
        <v>158</v>
      </c>
      <c r="F1520" s="24" t="s">
        <v>216</v>
      </c>
      <c r="G1520" s="21"/>
      <c r="H1520" s="21"/>
    </row>
    <row r="1521" spans="1:8" s="6" customFormat="1" ht="94.5" x14ac:dyDescent="0.2">
      <c r="A1521" s="43">
        <f>+'Key Dates'!$B$7+1</f>
        <v>43327</v>
      </c>
      <c r="B1521" s="43">
        <f>+'Key Dates'!$B$7+42</f>
        <v>43368</v>
      </c>
      <c r="C1521" s="22" t="s">
        <v>2606</v>
      </c>
      <c r="D1521" s="23">
        <v>201.17099999999999</v>
      </c>
      <c r="E1521" s="24" t="s">
        <v>144</v>
      </c>
      <c r="F1521" s="24" t="s">
        <v>216</v>
      </c>
      <c r="G1521" s="21"/>
      <c r="H1521" s="21"/>
    </row>
    <row r="1522" spans="1:8" s="6" customFormat="1" ht="110.25" x14ac:dyDescent="0.2">
      <c r="A1522" s="43">
        <f>+'Key Dates'!$B$7+1</f>
        <v>43327</v>
      </c>
      <c r="B1522" s="43">
        <f>+'Key Dates'!$B$7+42</f>
        <v>43368</v>
      </c>
      <c r="C1522" s="22" t="s">
        <v>2607</v>
      </c>
      <c r="D1522" s="23">
        <v>201.17099999999999</v>
      </c>
      <c r="E1522" s="24" t="s">
        <v>145</v>
      </c>
      <c r="F1522" s="24" t="s">
        <v>216</v>
      </c>
      <c r="G1522" s="21"/>
      <c r="H1522" s="21"/>
    </row>
    <row r="1523" spans="1:8" s="6" customFormat="1" ht="110.25" x14ac:dyDescent="0.2">
      <c r="A1523" s="43">
        <f>+'Key Dates'!$B$7+1</f>
        <v>43327</v>
      </c>
      <c r="B1523" s="43">
        <f>+'Key Dates'!$B$7+42</f>
        <v>43368</v>
      </c>
      <c r="C1523" s="22" t="s">
        <v>2608</v>
      </c>
      <c r="D1523" s="23">
        <v>201.17099999999999</v>
      </c>
      <c r="E1523" s="24" t="s">
        <v>156</v>
      </c>
      <c r="F1523" s="24" t="s">
        <v>216</v>
      </c>
      <c r="G1523" s="21"/>
      <c r="H1523" s="21"/>
    </row>
    <row r="1524" spans="1:8" s="6" customFormat="1" ht="110.25" x14ac:dyDescent="0.2">
      <c r="A1524" s="43">
        <f>+'Key Dates'!$B$7+1</f>
        <v>43327</v>
      </c>
      <c r="B1524" s="43">
        <f>+'Key Dates'!$B$7+42</f>
        <v>43368</v>
      </c>
      <c r="C1524" s="22" t="s">
        <v>2609</v>
      </c>
      <c r="D1524" s="23">
        <v>201.17099999999999</v>
      </c>
      <c r="E1524" s="24" t="s">
        <v>157</v>
      </c>
      <c r="F1524" s="24" t="s">
        <v>216</v>
      </c>
      <c r="G1524" s="21"/>
      <c r="H1524" s="21"/>
    </row>
    <row r="1525" spans="1:8" s="6" customFormat="1" ht="110.25" x14ac:dyDescent="0.2">
      <c r="A1525" s="43">
        <f>+'Key Dates'!$B$7+1</f>
        <v>43327</v>
      </c>
      <c r="B1525" s="43">
        <f>+'Key Dates'!$B$7+42</f>
        <v>43368</v>
      </c>
      <c r="C1525" s="22" t="s">
        <v>2610</v>
      </c>
      <c r="D1525" s="23">
        <v>201.17099999999999</v>
      </c>
      <c r="E1525" s="24" t="s">
        <v>146</v>
      </c>
      <c r="F1525" s="24" t="s">
        <v>216</v>
      </c>
      <c r="G1525" s="21"/>
      <c r="H1525" s="21"/>
    </row>
    <row r="1526" spans="1:8" s="6" customFormat="1" ht="110.25" x14ac:dyDescent="0.2">
      <c r="A1526" s="43">
        <f>+'Key Dates'!$B$7+1</f>
        <v>43327</v>
      </c>
      <c r="B1526" s="43">
        <f>+'Key Dates'!$B$7+42</f>
        <v>43368</v>
      </c>
      <c r="C1526" s="22" t="s">
        <v>2611</v>
      </c>
      <c r="D1526" s="23">
        <v>201.17099999999999</v>
      </c>
      <c r="E1526" s="24" t="s">
        <v>147</v>
      </c>
      <c r="F1526" s="24" t="s">
        <v>216</v>
      </c>
      <c r="G1526" s="21"/>
      <c r="H1526" s="21"/>
    </row>
    <row r="1527" spans="1:8" s="6" customFormat="1" ht="110.25" x14ac:dyDescent="0.2">
      <c r="A1527" s="43">
        <f>+'Key Dates'!$B$7+1</f>
        <v>43327</v>
      </c>
      <c r="B1527" s="43">
        <f>+'Key Dates'!$B$7+42</f>
        <v>43368</v>
      </c>
      <c r="C1527" s="22" t="s">
        <v>927</v>
      </c>
      <c r="D1527" s="23" t="s">
        <v>99</v>
      </c>
      <c r="E1527" s="24" t="s">
        <v>138</v>
      </c>
      <c r="F1527" s="24" t="s">
        <v>216</v>
      </c>
      <c r="G1527" s="21"/>
      <c r="H1527" s="21"/>
    </row>
    <row r="1528" spans="1:8" s="6" customFormat="1" ht="126" x14ac:dyDescent="0.2">
      <c r="A1528" s="43">
        <f>+'Key Dates'!$B$7+1</f>
        <v>43327</v>
      </c>
      <c r="B1528" s="43">
        <f>+'Key Dates'!$B$7+42</f>
        <v>43368</v>
      </c>
      <c r="C1528" s="22" t="s">
        <v>928</v>
      </c>
      <c r="D1528" s="23" t="s">
        <v>99</v>
      </c>
      <c r="E1528" s="24" t="s">
        <v>142</v>
      </c>
      <c r="F1528" s="24" t="s">
        <v>216</v>
      </c>
      <c r="G1528" s="21"/>
      <c r="H1528" s="21"/>
    </row>
    <row r="1529" spans="1:8" s="6" customFormat="1" ht="110.25" x14ac:dyDescent="0.2">
      <c r="A1529" s="43">
        <f>+'Key Dates'!$B$7+1</f>
        <v>43327</v>
      </c>
      <c r="B1529" s="43">
        <f>+'Key Dates'!$B$7+42</f>
        <v>43368</v>
      </c>
      <c r="C1529" s="22" t="s">
        <v>929</v>
      </c>
      <c r="D1529" s="23" t="s">
        <v>99</v>
      </c>
      <c r="E1529" s="24" t="s">
        <v>158</v>
      </c>
      <c r="F1529" s="24" t="s">
        <v>216</v>
      </c>
      <c r="G1529" s="21"/>
      <c r="H1529" s="21"/>
    </row>
    <row r="1530" spans="1:8" s="6" customFormat="1" ht="126" x14ac:dyDescent="0.2">
      <c r="A1530" s="43">
        <f>+'Key Dates'!$B$7+1</f>
        <v>43327</v>
      </c>
      <c r="B1530" s="43">
        <f>+'Key Dates'!$B$7+42</f>
        <v>43368</v>
      </c>
      <c r="C1530" s="22" t="s">
        <v>930</v>
      </c>
      <c r="D1530" s="23" t="s">
        <v>99</v>
      </c>
      <c r="E1530" s="24" t="s">
        <v>144</v>
      </c>
      <c r="F1530" s="24" t="s">
        <v>216</v>
      </c>
      <c r="G1530" s="21"/>
      <c r="H1530" s="21"/>
    </row>
    <row r="1531" spans="1:8" s="6" customFormat="1" ht="126" x14ac:dyDescent="0.2">
      <c r="A1531" s="43">
        <f>+'Key Dates'!$B$7+1</f>
        <v>43327</v>
      </c>
      <c r="B1531" s="43">
        <f>+'Key Dates'!$B$7+42</f>
        <v>43368</v>
      </c>
      <c r="C1531" s="22" t="s">
        <v>931</v>
      </c>
      <c r="D1531" s="23" t="s">
        <v>99</v>
      </c>
      <c r="E1531" s="24" t="s">
        <v>145</v>
      </c>
      <c r="F1531" s="24" t="s">
        <v>216</v>
      </c>
      <c r="G1531" s="21"/>
      <c r="H1531" s="21"/>
    </row>
    <row r="1532" spans="1:8" s="6" customFormat="1" ht="126" x14ac:dyDescent="0.2">
      <c r="A1532" s="43">
        <f>+'Key Dates'!$B$7+1</f>
        <v>43327</v>
      </c>
      <c r="B1532" s="43">
        <f>+'Key Dates'!$B$7+42</f>
        <v>43368</v>
      </c>
      <c r="C1532" s="22" t="s">
        <v>932</v>
      </c>
      <c r="D1532" s="23" t="s">
        <v>99</v>
      </c>
      <c r="E1532" s="24" t="s">
        <v>156</v>
      </c>
      <c r="F1532" s="24" t="s">
        <v>216</v>
      </c>
      <c r="G1532" s="21"/>
      <c r="H1532" s="21"/>
    </row>
    <row r="1533" spans="1:8" s="6" customFormat="1" ht="126" x14ac:dyDescent="0.2">
      <c r="A1533" s="43">
        <f>+'Key Dates'!$B$7+1</f>
        <v>43327</v>
      </c>
      <c r="B1533" s="43">
        <f>+'Key Dates'!$B$7+42</f>
        <v>43368</v>
      </c>
      <c r="C1533" s="22" t="s">
        <v>933</v>
      </c>
      <c r="D1533" s="23" t="s">
        <v>99</v>
      </c>
      <c r="E1533" s="24" t="s">
        <v>157</v>
      </c>
      <c r="F1533" s="24" t="s">
        <v>216</v>
      </c>
      <c r="G1533" s="21"/>
      <c r="H1533" s="21"/>
    </row>
    <row r="1534" spans="1:8" s="6" customFormat="1" ht="126" x14ac:dyDescent="0.2">
      <c r="A1534" s="43">
        <f>+'Key Dates'!$B$7+1</f>
        <v>43327</v>
      </c>
      <c r="B1534" s="43">
        <f>+'Key Dates'!$B$7+42</f>
        <v>43368</v>
      </c>
      <c r="C1534" s="22" t="s">
        <v>934</v>
      </c>
      <c r="D1534" s="23" t="s">
        <v>99</v>
      </c>
      <c r="E1534" s="24" t="s">
        <v>146</v>
      </c>
      <c r="F1534" s="24" t="s">
        <v>216</v>
      </c>
      <c r="G1534" s="21"/>
      <c r="H1534" s="21"/>
    </row>
    <row r="1535" spans="1:8" s="6" customFormat="1" ht="126" x14ac:dyDescent="0.2">
      <c r="A1535" s="43">
        <f>+'Key Dates'!$B$7+1</f>
        <v>43327</v>
      </c>
      <c r="B1535" s="43">
        <f>+'Key Dates'!$B$7+42</f>
        <v>43368</v>
      </c>
      <c r="C1535" s="22" t="s">
        <v>935</v>
      </c>
      <c r="D1535" s="23" t="s">
        <v>99</v>
      </c>
      <c r="E1535" s="24" t="s">
        <v>147</v>
      </c>
      <c r="F1535" s="24" t="s">
        <v>216</v>
      </c>
      <c r="G1535" s="21"/>
      <c r="H1535" s="21"/>
    </row>
    <row r="1536" spans="1:8" s="6" customFormat="1" ht="126" x14ac:dyDescent="0.2">
      <c r="A1536" s="43">
        <f>+'Key Dates'!$B$7+2</f>
        <v>43328</v>
      </c>
      <c r="B1536" s="43">
        <f>+'Key Dates'!$B$7+2</f>
        <v>43328</v>
      </c>
      <c r="C1536" s="25" t="s">
        <v>942</v>
      </c>
      <c r="D1536" s="23" t="s">
        <v>4</v>
      </c>
      <c r="E1536" s="24" t="s">
        <v>138</v>
      </c>
      <c r="F1536" s="24" t="s">
        <v>42</v>
      </c>
      <c r="G1536" s="21"/>
      <c r="H1536" s="21"/>
    </row>
    <row r="1537" spans="1:8" s="6" customFormat="1" ht="126" x14ac:dyDescent="0.2">
      <c r="A1537" s="43">
        <f>+'Key Dates'!$B$7+2</f>
        <v>43328</v>
      </c>
      <c r="B1537" s="43">
        <f>+'Key Dates'!$B$7+2</f>
        <v>43328</v>
      </c>
      <c r="C1537" s="25" t="s">
        <v>943</v>
      </c>
      <c r="D1537" s="23" t="s">
        <v>4</v>
      </c>
      <c r="E1537" s="24" t="s">
        <v>158</v>
      </c>
      <c r="F1537" s="24" t="s">
        <v>42</v>
      </c>
      <c r="G1537" s="21"/>
      <c r="H1537" s="21"/>
    </row>
    <row r="1538" spans="1:8" s="6" customFormat="1" ht="126" x14ac:dyDescent="0.2">
      <c r="A1538" s="43">
        <f>+'Key Dates'!$B$7+2</f>
        <v>43328</v>
      </c>
      <c r="B1538" s="43">
        <f>+'Key Dates'!$B$7+2</f>
        <v>43328</v>
      </c>
      <c r="C1538" s="25" t="s">
        <v>944</v>
      </c>
      <c r="D1538" s="23" t="s">
        <v>4</v>
      </c>
      <c r="E1538" s="24" t="s">
        <v>144</v>
      </c>
      <c r="F1538" s="24" t="s">
        <v>42</v>
      </c>
      <c r="G1538" s="21"/>
      <c r="H1538" s="21"/>
    </row>
    <row r="1539" spans="1:8" s="6" customFormat="1" ht="126" x14ac:dyDescent="0.2">
      <c r="A1539" s="43">
        <f>+'Key Dates'!$B$7+2</f>
        <v>43328</v>
      </c>
      <c r="B1539" s="43">
        <f>+'Key Dates'!$B$7+2</f>
        <v>43328</v>
      </c>
      <c r="C1539" s="25" t="s">
        <v>945</v>
      </c>
      <c r="D1539" s="23" t="s">
        <v>4</v>
      </c>
      <c r="E1539" s="24" t="s">
        <v>145</v>
      </c>
      <c r="F1539" s="24" t="s">
        <v>42</v>
      </c>
      <c r="G1539" s="21"/>
      <c r="H1539" s="21"/>
    </row>
    <row r="1540" spans="1:8" s="6" customFormat="1" ht="126" x14ac:dyDescent="0.2">
      <c r="A1540" s="43">
        <f>+'Key Dates'!$B$7+2</f>
        <v>43328</v>
      </c>
      <c r="B1540" s="43">
        <f>+'Key Dates'!$B$7+2</f>
        <v>43328</v>
      </c>
      <c r="C1540" s="25" t="s">
        <v>946</v>
      </c>
      <c r="D1540" s="23" t="s">
        <v>4</v>
      </c>
      <c r="E1540" s="24" t="s">
        <v>156</v>
      </c>
      <c r="F1540" s="24" t="s">
        <v>42</v>
      </c>
      <c r="G1540" s="21"/>
      <c r="H1540" s="21"/>
    </row>
    <row r="1541" spans="1:8" s="6" customFormat="1" ht="126" x14ac:dyDescent="0.2">
      <c r="A1541" s="43">
        <f>+'Key Dates'!$B$7+2</f>
        <v>43328</v>
      </c>
      <c r="B1541" s="43">
        <f>+'Key Dates'!$B$7+2</f>
        <v>43328</v>
      </c>
      <c r="C1541" s="25" t="s">
        <v>947</v>
      </c>
      <c r="D1541" s="23" t="s">
        <v>4</v>
      </c>
      <c r="E1541" s="24" t="s">
        <v>157</v>
      </c>
      <c r="F1541" s="24" t="s">
        <v>42</v>
      </c>
      <c r="G1541" s="21"/>
      <c r="H1541" s="21"/>
    </row>
    <row r="1542" spans="1:8" s="6" customFormat="1" ht="94.5" x14ac:dyDescent="0.2">
      <c r="A1542" s="43">
        <f>+'Key Dates'!$B$8-82</f>
        <v>43328</v>
      </c>
      <c r="B1542" s="43">
        <f>+'Key Dates'!$B$8-82</f>
        <v>43328</v>
      </c>
      <c r="C1542" s="25" t="s">
        <v>1760</v>
      </c>
      <c r="D1542" s="23" t="s">
        <v>1411</v>
      </c>
      <c r="E1542" s="24" t="s">
        <v>138</v>
      </c>
      <c r="F1542" s="24" t="s">
        <v>46</v>
      </c>
      <c r="G1542" s="21"/>
      <c r="H1542" s="21"/>
    </row>
    <row r="1543" spans="1:8" s="6" customFormat="1" ht="94.5" x14ac:dyDescent="0.2">
      <c r="A1543" s="43">
        <f>+'Key Dates'!$B$8-82</f>
        <v>43328</v>
      </c>
      <c r="B1543" s="43">
        <f>+'Key Dates'!$B$8-82</f>
        <v>43328</v>
      </c>
      <c r="C1543" s="25" t="s">
        <v>1761</v>
      </c>
      <c r="D1543" s="23" t="s">
        <v>1411</v>
      </c>
      <c r="E1543" s="24" t="s">
        <v>141</v>
      </c>
      <c r="F1543" s="24" t="s">
        <v>46</v>
      </c>
      <c r="G1543" s="21"/>
      <c r="H1543" s="21"/>
    </row>
    <row r="1544" spans="1:8" s="6" customFormat="1" ht="94.5" x14ac:dyDescent="0.2">
      <c r="A1544" s="43">
        <f>+'Key Dates'!$B$8-82</f>
        <v>43328</v>
      </c>
      <c r="B1544" s="43">
        <f>+'Key Dates'!$B$8-82</f>
        <v>43328</v>
      </c>
      <c r="C1544" s="25" t="s">
        <v>1762</v>
      </c>
      <c r="D1544" s="23" t="s">
        <v>1411</v>
      </c>
      <c r="E1544" s="24" t="s">
        <v>142</v>
      </c>
      <c r="F1544" s="24" t="s">
        <v>46</v>
      </c>
      <c r="G1544" s="21"/>
      <c r="H1544" s="21"/>
    </row>
    <row r="1545" spans="1:8" s="6" customFormat="1" ht="94.5" x14ac:dyDescent="0.2">
      <c r="A1545" s="43">
        <f>+'Key Dates'!$B$8-82</f>
        <v>43328</v>
      </c>
      <c r="B1545" s="43">
        <f>+'Key Dates'!$B$8-82</f>
        <v>43328</v>
      </c>
      <c r="C1545" s="25" t="s">
        <v>1763</v>
      </c>
      <c r="D1545" s="23" t="s">
        <v>1411</v>
      </c>
      <c r="E1545" s="24" t="s">
        <v>158</v>
      </c>
      <c r="F1545" s="24" t="s">
        <v>46</v>
      </c>
      <c r="G1545" s="21"/>
      <c r="H1545" s="21"/>
    </row>
    <row r="1546" spans="1:8" s="6" customFormat="1" ht="94.5" x14ac:dyDescent="0.2">
      <c r="A1546" s="43">
        <f>+'Key Dates'!$B$8-82</f>
        <v>43328</v>
      </c>
      <c r="B1546" s="43">
        <f>+'Key Dates'!$B$8-82</f>
        <v>43328</v>
      </c>
      <c r="C1546" s="25" t="s">
        <v>1922</v>
      </c>
      <c r="D1546" s="23" t="s">
        <v>1411</v>
      </c>
      <c r="E1546" s="24" t="s">
        <v>144</v>
      </c>
      <c r="F1546" s="24" t="s">
        <v>46</v>
      </c>
      <c r="G1546" s="21"/>
      <c r="H1546" s="21"/>
    </row>
    <row r="1547" spans="1:8" s="6" customFormat="1" ht="94.5" x14ac:dyDescent="0.2">
      <c r="A1547" s="43">
        <f>+'Key Dates'!$B$8-82</f>
        <v>43328</v>
      </c>
      <c r="B1547" s="43">
        <f>+'Key Dates'!$B$8-82</f>
        <v>43328</v>
      </c>
      <c r="C1547" s="25" t="s">
        <v>1764</v>
      </c>
      <c r="D1547" s="23" t="s">
        <v>1411</v>
      </c>
      <c r="E1547" s="24" t="s">
        <v>145</v>
      </c>
      <c r="F1547" s="24" t="s">
        <v>46</v>
      </c>
      <c r="G1547" s="21"/>
      <c r="H1547" s="21"/>
    </row>
    <row r="1548" spans="1:8" s="6" customFormat="1" ht="110.25" x14ac:dyDescent="0.2">
      <c r="A1548" s="43">
        <f>+'Key Dates'!$B$8-82</f>
        <v>43328</v>
      </c>
      <c r="B1548" s="43">
        <f>+'Key Dates'!$B$8-82</f>
        <v>43328</v>
      </c>
      <c r="C1548" s="25" t="s">
        <v>1923</v>
      </c>
      <c r="D1548" s="23" t="s">
        <v>1411</v>
      </c>
      <c r="E1548" s="24" t="s">
        <v>156</v>
      </c>
      <c r="F1548" s="24" t="s">
        <v>46</v>
      </c>
      <c r="G1548" s="21"/>
      <c r="H1548" s="21"/>
    </row>
    <row r="1549" spans="1:8" s="6" customFormat="1" ht="110.25" x14ac:dyDescent="0.2">
      <c r="A1549" s="43">
        <f>+'Key Dates'!$B$8-82</f>
        <v>43328</v>
      </c>
      <c r="B1549" s="43">
        <f>+'Key Dates'!$B$8-82</f>
        <v>43328</v>
      </c>
      <c r="C1549" s="25" t="s">
        <v>1765</v>
      </c>
      <c r="D1549" s="23" t="s">
        <v>1411</v>
      </c>
      <c r="E1549" s="24" t="s">
        <v>157</v>
      </c>
      <c r="F1549" s="24" t="s">
        <v>46</v>
      </c>
      <c r="G1549" s="21"/>
      <c r="H1549" s="21"/>
    </row>
    <row r="1550" spans="1:8" s="6" customFormat="1" ht="94.5" x14ac:dyDescent="0.2">
      <c r="A1550" s="43">
        <f>+'Key Dates'!$B$8-82</f>
        <v>43328</v>
      </c>
      <c r="B1550" s="43">
        <f>+'Key Dates'!$B$8-82</f>
        <v>43328</v>
      </c>
      <c r="C1550" s="25" t="s">
        <v>1766</v>
      </c>
      <c r="D1550" s="23" t="s">
        <v>1411</v>
      </c>
      <c r="E1550" s="24" t="s">
        <v>135</v>
      </c>
      <c r="F1550" s="24" t="s">
        <v>46</v>
      </c>
      <c r="G1550" s="21"/>
      <c r="H1550" s="21"/>
    </row>
    <row r="1551" spans="1:8" s="6" customFormat="1" ht="110.25" x14ac:dyDescent="0.2">
      <c r="A1551" s="43">
        <f>+'Key Dates'!$B$8-82</f>
        <v>43328</v>
      </c>
      <c r="B1551" s="43">
        <f>+'Key Dates'!$B$8-82</f>
        <v>43328</v>
      </c>
      <c r="C1551" s="25" t="s">
        <v>1767</v>
      </c>
      <c r="D1551" s="23" t="s">
        <v>1411</v>
      </c>
      <c r="E1551" s="24" t="s">
        <v>147</v>
      </c>
      <c r="F1551" s="24" t="s">
        <v>46</v>
      </c>
      <c r="G1551" s="21"/>
      <c r="H1551" s="21"/>
    </row>
    <row r="1552" spans="1:8" s="6" customFormat="1" ht="110.25" x14ac:dyDescent="0.2">
      <c r="A1552" s="43">
        <f>+'Key Dates'!$B$8-82</f>
        <v>43328</v>
      </c>
      <c r="B1552" s="43">
        <f>+'Key Dates'!$B$8-82</f>
        <v>43328</v>
      </c>
      <c r="C1552" s="25" t="s">
        <v>1768</v>
      </c>
      <c r="D1552" s="23" t="s">
        <v>217</v>
      </c>
      <c r="E1552" s="24" t="s">
        <v>138</v>
      </c>
      <c r="F1552" s="24" t="s">
        <v>217</v>
      </c>
      <c r="G1552" s="21"/>
      <c r="H1552" s="21"/>
    </row>
    <row r="1553" spans="1:8" s="6" customFormat="1" ht="110.25" x14ac:dyDescent="0.2">
      <c r="A1553" s="43">
        <f>+'Key Dates'!$B$8-82</f>
        <v>43328</v>
      </c>
      <c r="B1553" s="43">
        <f>+'Key Dates'!$B$8-82</f>
        <v>43328</v>
      </c>
      <c r="C1553" s="25" t="s">
        <v>1769</v>
      </c>
      <c r="D1553" s="23" t="s">
        <v>217</v>
      </c>
      <c r="E1553" s="24" t="s">
        <v>141</v>
      </c>
      <c r="F1553" s="24" t="s">
        <v>217</v>
      </c>
      <c r="G1553" s="21"/>
      <c r="H1553" s="21"/>
    </row>
    <row r="1554" spans="1:8" s="6" customFormat="1" ht="110.25" x14ac:dyDescent="0.2">
      <c r="A1554" s="43">
        <f>+'Key Dates'!$B$8-82</f>
        <v>43328</v>
      </c>
      <c r="B1554" s="43">
        <f>+'Key Dates'!$B$8-82</f>
        <v>43328</v>
      </c>
      <c r="C1554" s="25" t="s">
        <v>1770</v>
      </c>
      <c r="D1554" s="23" t="s">
        <v>217</v>
      </c>
      <c r="E1554" s="24" t="s">
        <v>142</v>
      </c>
      <c r="F1554" s="24" t="s">
        <v>217</v>
      </c>
      <c r="G1554" s="21"/>
      <c r="H1554" s="21"/>
    </row>
    <row r="1555" spans="1:8" s="6" customFormat="1" ht="110.25" x14ac:dyDescent="0.2">
      <c r="A1555" s="43">
        <f>+'Key Dates'!$B$8-82</f>
        <v>43328</v>
      </c>
      <c r="B1555" s="43">
        <f>+'Key Dates'!$B$8-82</f>
        <v>43328</v>
      </c>
      <c r="C1555" s="25" t="s">
        <v>1771</v>
      </c>
      <c r="D1555" s="23" t="s">
        <v>217</v>
      </c>
      <c r="E1555" s="24" t="s">
        <v>158</v>
      </c>
      <c r="F1555" s="24" t="s">
        <v>217</v>
      </c>
      <c r="G1555" s="21"/>
      <c r="H1555" s="21"/>
    </row>
    <row r="1556" spans="1:8" s="6" customFormat="1" ht="126" x14ac:dyDescent="0.2">
      <c r="A1556" s="43">
        <f>+'Key Dates'!$B$8-82</f>
        <v>43328</v>
      </c>
      <c r="B1556" s="43">
        <f>+'Key Dates'!$B$8-82</f>
        <v>43328</v>
      </c>
      <c r="C1556" s="25" t="s">
        <v>1772</v>
      </c>
      <c r="D1556" s="23" t="s">
        <v>217</v>
      </c>
      <c r="E1556" s="24" t="s">
        <v>145</v>
      </c>
      <c r="F1556" s="24" t="s">
        <v>217</v>
      </c>
      <c r="G1556" s="21"/>
      <c r="H1556" s="21"/>
    </row>
    <row r="1557" spans="1:8" s="6" customFormat="1" ht="126" x14ac:dyDescent="0.2">
      <c r="A1557" s="43">
        <f>+'Key Dates'!$B$8-82</f>
        <v>43328</v>
      </c>
      <c r="B1557" s="43">
        <f>+'Key Dates'!$B$8-82</f>
        <v>43328</v>
      </c>
      <c r="C1557" s="25" t="s">
        <v>1773</v>
      </c>
      <c r="D1557" s="23" t="s">
        <v>217</v>
      </c>
      <c r="E1557" s="24" t="s">
        <v>157</v>
      </c>
      <c r="F1557" s="24" t="s">
        <v>217</v>
      </c>
      <c r="G1557" s="21"/>
      <c r="H1557" s="21"/>
    </row>
    <row r="1558" spans="1:8" s="6" customFormat="1" ht="110.25" x14ac:dyDescent="0.2">
      <c r="A1558" s="43">
        <f>+'Key Dates'!$B$8-82</f>
        <v>43328</v>
      </c>
      <c r="B1558" s="43">
        <f>+'Key Dates'!$B$8-82</f>
        <v>43328</v>
      </c>
      <c r="C1558" s="25" t="s">
        <v>1774</v>
      </c>
      <c r="D1558" s="23" t="s">
        <v>217</v>
      </c>
      <c r="E1558" s="24" t="s">
        <v>135</v>
      </c>
      <c r="F1558" s="24" t="s">
        <v>217</v>
      </c>
      <c r="G1558" s="21"/>
      <c r="H1558" s="21"/>
    </row>
    <row r="1559" spans="1:8" s="6" customFormat="1" ht="126" x14ac:dyDescent="0.2">
      <c r="A1559" s="43">
        <f>+'Key Dates'!$B$8-82</f>
        <v>43328</v>
      </c>
      <c r="B1559" s="43">
        <f>+'Key Dates'!$B$8-82</f>
        <v>43328</v>
      </c>
      <c r="C1559" s="25" t="s">
        <v>1775</v>
      </c>
      <c r="D1559" s="23" t="s">
        <v>217</v>
      </c>
      <c r="E1559" s="24" t="s">
        <v>147</v>
      </c>
      <c r="F1559" s="24" t="s">
        <v>217</v>
      </c>
      <c r="G1559" s="21"/>
      <c r="H1559" s="21"/>
    </row>
    <row r="1560" spans="1:8" s="6" customFormat="1" ht="157.5" x14ac:dyDescent="0.2">
      <c r="A1560" s="43">
        <f>+'Key Dates'!$B$7+2</f>
        <v>43328</v>
      </c>
      <c r="B1560" s="43">
        <f>+'Key Dates'!$B$7+3</f>
        <v>43329</v>
      </c>
      <c r="C1560" s="25" t="s">
        <v>1924</v>
      </c>
      <c r="D1560" s="23" t="s">
        <v>127</v>
      </c>
      <c r="E1560" s="24" t="s">
        <v>138</v>
      </c>
      <c r="F1560" s="24" t="s">
        <v>42</v>
      </c>
      <c r="G1560" s="21"/>
      <c r="H1560" s="21"/>
    </row>
    <row r="1561" spans="1:8" s="6" customFormat="1" ht="173.25" x14ac:dyDescent="0.2">
      <c r="A1561" s="43">
        <f>+'Key Dates'!$B$7+2</f>
        <v>43328</v>
      </c>
      <c r="B1561" s="43">
        <f>+'Key Dates'!$B$7+3</f>
        <v>43329</v>
      </c>
      <c r="C1561" s="25" t="s">
        <v>1925</v>
      </c>
      <c r="D1561" s="23" t="s">
        <v>127</v>
      </c>
      <c r="E1561" s="24" t="s">
        <v>141</v>
      </c>
      <c r="F1561" s="24" t="s">
        <v>42</v>
      </c>
      <c r="G1561" s="21"/>
      <c r="H1561" s="21"/>
    </row>
    <row r="1562" spans="1:8" s="6" customFormat="1" ht="173.25" x14ac:dyDescent="0.2">
      <c r="A1562" s="43">
        <f>+'Key Dates'!$B$7+2</f>
        <v>43328</v>
      </c>
      <c r="B1562" s="43">
        <f>+'Key Dates'!$B$7+3</f>
        <v>43329</v>
      </c>
      <c r="C1562" s="25" t="s">
        <v>1926</v>
      </c>
      <c r="D1562" s="23" t="s">
        <v>127</v>
      </c>
      <c r="E1562" s="24" t="s">
        <v>142</v>
      </c>
      <c r="F1562" s="24" t="s">
        <v>42</v>
      </c>
      <c r="G1562" s="21"/>
      <c r="H1562" s="21"/>
    </row>
    <row r="1563" spans="1:8" s="6" customFormat="1" ht="157.5" x14ac:dyDescent="0.2">
      <c r="A1563" s="43">
        <f>+'Key Dates'!$B$7+2</f>
        <v>43328</v>
      </c>
      <c r="B1563" s="43">
        <f>+'Key Dates'!$B$7+3</f>
        <v>43329</v>
      </c>
      <c r="C1563" s="25" t="s">
        <v>1927</v>
      </c>
      <c r="D1563" s="23" t="s">
        <v>127</v>
      </c>
      <c r="E1563" s="24" t="s">
        <v>158</v>
      </c>
      <c r="F1563" s="24" t="s">
        <v>42</v>
      </c>
      <c r="G1563" s="21"/>
      <c r="H1563" s="21"/>
    </row>
    <row r="1564" spans="1:8" s="6" customFormat="1" ht="139.5" x14ac:dyDescent="0.2">
      <c r="A1564" s="43">
        <f>+'Key Dates'!$B$7+2</f>
        <v>43328</v>
      </c>
      <c r="B1564" s="43">
        <f>+'Key Dates'!$B$7+3</f>
        <v>43329</v>
      </c>
      <c r="C1564" s="25" t="s">
        <v>990</v>
      </c>
      <c r="D1564" s="23" t="s">
        <v>989</v>
      </c>
      <c r="E1564" s="24" t="s">
        <v>138</v>
      </c>
      <c r="F1564" s="24" t="s">
        <v>42</v>
      </c>
      <c r="G1564" s="21"/>
      <c r="H1564" s="21"/>
    </row>
    <row r="1565" spans="1:8" s="6" customFormat="1" ht="140.25" x14ac:dyDescent="0.2">
      <c r="A1565" s="43">
        <f>+'Key Dates'!$B$7+2</f>
        <v>43328</v>
      </c>
      <c r="B1565" s="43">
        <f>+'Key Dates'!$B$7+3</f>
        <v>43329</v>
      </c>
      <c r="C1565" s="25" t="s">
        <v>991</v>
      </c>
      <c r="D1565" s="23" t="s">
        <v>989</v>
      </c>
      <c r="E1565" s="24" t="s">
        <v>142</v>
      </c>
      <c r="F1565" s="24" t="s">
        <v>42</v>
      </c>
      <c r="G1565" s="21"/>
      <c r="H1565" s="21"/>
    </row>
    <row r="1566" spans="1:8" s="6" customFormat="1" ht="140.25" x14ac:dyDescent="0.2">
      <c r="A1566" s="43">
        <f>+'Key Dates'!$B$7+2</f>
        <v>43328</v>
      </c>
      <c r="B1566" s="43">
        <f>+'Key Dates'!$B$7+3</f>
        <v>43329</v>
      </c>
      <c r="C1566" s="25" t="s">
        <v>992</v>
      </c>
      <c r="D1566" s="23" t="s">
        <v>989</v>
      </c>
      <c r="E1566" s="24" t="s">
        <v>158</v>
      </c>
      <c r="F1566" s="24" t="s">
        <v>42</v>
      </c>
      <c r="G1566" s="21"/>
      <c r="H1566" s="21"/>
    </row>
    <row r="1567" spans="1:8" s="6" customFormat="1" ht="140.25" x14ac:dyDescent="0.2">
      <c r="A1567" s="43">
        <f>+'Key Dates'!$B$7+2</f>
        <v>43328</v>
      </c>
      <c r="B1567" s="43">
        <f>+'Key Dates'!$B$7+3</f>
        <v>43329</v>
      </c>
      <c r="C1567" s="25" t="s">
        <v>993</v>
      </c>
      <c r="D1567" s="23" t="s">
        <v>989</v>
      </c>
      <c r="E1567" s="24" t="s">
        <v>144</v>
      </c>
      <c r="F1567" s="24" t="s">
        <v>42</v>
      </c>
      <c r="G1567" s="21"/>
      <c r="H1567" s="21"/>
    </row>
    <row r="1568" spans="1:8" s="6" customFormat="1" ht="140.25" x14ac:dyDescent="0.2">
      <c r="A1568" s="43">
        <f>+'Key Dates'!$B$7+2</f>
        <v>43328</v>
      </c>
      <c r="B1568" s="43">
        <f>+'Key Dates'!$B$7+3</f>
        <v>43329</v>
      </c>
      <c r="C1568" s="25" t="s">
        <v>994</v>
      </c>
      <c r="D1568" s="23" t="s">
        <v>989</v>
      </c>
      <c r="E1568" s="24" t="s">
        <v>146</v>
      </c>
      <c r="F1568" s="24" t="s">
        <v>42</v>
      </c>
      <c r="G1568" s="21"/>
      <c r="H1568" s="21"/>
    </row>
    <row r="1569" spans="1:8" s="6" customFormat="1" ht="110.25" x14ac:dyDescent="0.2">
      <c r="A1569" s="43">
        <f>+'Key Dates'!$B$7+3</f>
        <v>43329</v>
      </c>
      <c r="B1569" s="43">
        <f>+'Key Dates'!$B$7+10</f>
        <v>43336</v>
      </c>
      <c r="C1569" s="25" t="s">
        <v>1886</v>
      </c>
      <c r="D1569" s="23" t="s">
        <v>971</v>
      </c>
      <c r="E1569" s="24" t="s">
        <v>138</v>
      </c>
      <c r="F1569" s="24" t="s">
        <v>42</v>
      </c>
      <c r="G1569" s="21"/>
      <c r="H1569" s="21"/>
    </row>
    <row r="1570" spans="1:8" s="6" customFormat="1" ht="110.25" x14ac:dyDescent="0.2">
      <c r="A1570" s="43">
        <f>+'Key Dates'!$B$7+3</f>
        <v>43329</v>
      </c>
      <c r="B1570" s="43">
        <f>+'Key Dates'!$B$7+10</f>
        <v>43336</v>
      </c>
      <c r="C1570" s="25" t="s">
        <v>1887</v>
      </c>
      <c r="D1570" s="23" t="s">
        <v>971</v>
      </c>
      <c r="E1570" s="24" t="s">
        <v>142</v>
      </c>
      <c r="F1570" s="24" t="s">
        <v>42</v>
      </c>
      <c r="G1570" s="21"/>
      <c r="H1570" s="21"/>
    </row>
    <row r="1571" spans="1:8" s="6" customFormat="1" ht="110.25" x14ac:dyDescent="0.2">
      <c r="A1571" s="43">
        <f>+'Key Dates'!$B$7+3</f>
        <v>43329</v>
      </c>
      <c r="B1571" s="43">
        <f>+'Key Dates'!$B$7+10</f>
        <v>43336</v>
      </c>
      <c r="C1571" s="25" t="s">
        <v>1888</v>
      </c>
      <c r="D1571" s="23" t="s">
        <v>971</v>
      </c>
      <c r="E1571" s="24" t="s">
        <v>158</v>
      </c>
      <c r="F1571" s="24" t="s">
        <v>42</v>
      </c>
      <c r="G1571" s="21"/>
      <c r="H1571" s="21"/>
    </row>
    <row r="1572" spans="1:8" s="6" customFormat="1" ht="110.25" x14ac:dyDescent="0.2">
      <c r="A1572" s="43">
        <f>+'Key Dates'!$B$7+3</f>
        <v>43329</v>
      </c>
      <c r="B1572" s="43">
        <f>+'Key Dates'!$B$7+10</f>
        <v>43336</v>
      </c>
      <c r="C1572" s="25" t="s">
        <v>1889</v>
      </c>
      <c r="D1572" s="23" t="s">
        <v>971</v>
      </c>
      <c r="E1572" s="24" t="s">
        <v>144</v>
      </c>
      <c r="F1572" s="24" t="s">
        <v>42</v>
      </c>
      <c r="G1572" s="21"/>
      <c r="H1572" s="21"/>
    </row>
    <row r="1573" spans="1:8" s="6" customFormat="1" ht="110.25" x14ac:dyDescent="0.2">
      <c r="A1573" s="43">
        <f>+'Key Dates'!$B$7+3</f>
        <v>43329</v>
      </c>
      <c r="B1573" s="43">
        <f>+'Key Dates'!$B$7+10</f>
        <v>43336</v>
      </c>
      <c r="C1573" s="25" t="s">
        <v>1890</v>
      </c>
      <c r="D1573" s="23" t="s">
        <v>971</v>
      </c>
      <c r="E1573" s="24" t="s">
        <v>145</v>
      </c>
      <c r="F1573" s="24" t="s">
        <v>42</v>
      </c>
      <c r="G1573" s="21"/>
      <c r="H1573" s="21"/>
    </row>
    <row r="1574" spans="1:8" s="6" customFormat="1" ht="126" x14ac:dyDescent="0.2">
      <c r="A1574" s="43">
        <f>+'Key Dates'!$B$7+3</f>
        <v>43329</v>
      </c>
      <c r="B1574" s="43">
        <f>+'Key Dates'!$B$7+10</f>
        <v>43336</v>
      </c>
      <c r="C1574" s="25" t="s">
        <v>1891</v>
      </c>
      <c r="D1574" s="23" t="s">
        <v>971</v>
      </c>
      <c r="E1574" s="24" t="s">
        <v>156</v>
      </c>
      <c r="F1574" s="24" t="s">
        <v>42</v>
      </c>
      <c r="G1574" s="21"/>
      <c r="H1574" s="21"/>
    </row>
    <row r="1575" spans="1:8" s="6" customFormat="1" ht="126" x14ac:dyDescent="0.2">
      <c r="A1575" s="43">
        <f>+'Key Dates'!$B$7+3</f>
        <v>43329</v>
      </c>
      <c r="B1575" s="43">
        <f>+'Key Dates'!$B$7+10</f>
        <v>43336</v>
      </c>
      <c r="C1575" s="25" t="s">
        <v>1892</v>
      </c>
      <c r="D1575" s="23" t="s">
        <v>971</v>
      </c>
      <c r="E1575" s="24" t="s">
        <v>157</v>
      </c>
      <c r="F1575" s="24" t="s">
        <v>42</v>
      </c>
      <c r="G1575" s="21"/>
      <c r="H1575" s="21"/>
    </row>
    <row r="1576" spans="1:8" s="6" customFormat="1" ht="126" x14ac:dyDescent="0.2">
      <c r="A1576" s="43">
        <f>+'Key Dates'!$B$7+3</f>
        <v>43329</v>
      </c>
      <c r="B1576" s="43">
        <f>+'Key Dates'!$B$7+10</f>
        <v>43336</v>
      </c>
      <c r="C1576" s="25" t="s">
        <v>1893</v>
      </c>
      <c r="D1576" s="23" t="s">
        <v>971</v>
      </c>
      <c r="E1576" s="24" t="s">
        <v>146</v>
      </c>
      <c r="F1576" s="24" t="s">
        <v>42</v>
      </c>
      <c r="G1576" s="21"/>
      <c r="H1576" s="21"/>
    </row>
    <row r="1577" spans="1:8" s="6" customFormat="1" ht="126" x14ac:dyDescent="0.2">
      <c r="A1577" s="43">
        <f>+'Key Dates'!$B$7+3</f>
        <v>43329</v>
      </c>
      <c r="B1577" s="43">
        <f>+'Key Dates'!$B$7+10</f>
        <v>43336</v>
      </c>
      <c r="C1577" s="25" t="s">
        <v>1894</v>
      </c>
      <c r="D1577" s="23" t="s">
        <v>971</v>
      </c>
      <c r="E1577" s="24" t="s">
        <v>147</v>
      </c>
      <c r="F1577" s="24" t="s">
        <v>42</v>
      </c>
      <c r="G1577" s="21"/>
      <c r="H1577" s="21"/>
    </row>
    <row r="1578" spans="1:8" s="6" customFormat="1" ht="78.75" x14ac:dyDescent="0.2">
      <c r="A1578" s="43">
        <f>+'Key Dates'!$B$8-77</f>
        <v>43333</v>
      </c>
      <c r="B1578" s="43">
        <f>+'Key Dates'!$B$8-77</f>
        <v>43333</v>
      </c>
      <c r="C1578" s="25" t="s">
        <v>1786</v>
      </c>
      <c r="D1578" s="23" t="s">
        <v>1787</v>
      </c>
      <c r="E1578" s="24" t="s">
        <v>138</v>
      </c>
      <c r="F1578" s="24" t="s">
        <v>17</v>
      </c>
      <c r="G1578" s="21"/>
      <c r="H1578" s="21"/>
    </row>
    <row r="1579" spans="1:8" s="6" customFormat="1" ht="78.75" x14ac:dyDescent="0.2">
      <c r="A1579" s="43">
        <f>+'Key Dates'!$B$8-77</f>
        <v>43333</v>
      </c>
      <c r="B1579" s="43">
        <f>+'Key Dates'!$B$8-77</f>
        <v>43333</v>
      </c>
      <c r="C1579" s="25" t="s">
        <v>1790</v>
      </c>
      <c r="D1579" s="23" t="s">
        <v>1787</v>
      </c>
      <c r="E1579" s="24" t="s">
        <v>141</v>
      </c>
      <c r="F1579" s="24" t="s">
        <v>17</v>
      </c>
      <c r="G1579" s="21"/>
      <c r="H1579" s="21"/>
    </row>
    <row r="1580" spans="1:8" s="6" customFormat="1" ht="78.75" x14ac:dyDescent="0.2">
      <c r="A1580" s="43">
        <f>+'Key Dates'!$B$8-77</f>
        <v>43333</v>
      </c>
      <c r="B1580" s="43">
        <f>+'Key Dates'!$B$8-77</f>
        <v>43333</v>
      </c>
      <c r="C1580" s="25" t="s">
        <v>1789</v>
      </c>
      <c r="D1580" s="23" t="s">
        <v>1787</v>
      </c>
      <c r="E1580" s="24" t="s">
        <v>142</v>
      </c>
      <c r="F1580" s="24" t="s">
        <v>17</v>
      </c>
      <c r="G1580" s="21"/>
      <c r="H1580" s="21"/>
    </row>
    <row r="1581" spans="1:8" s="6" customFormat="1" ht="78.75" x14ac:dyDescent="0.2">
      <c r="A1581" s="43">
        <f>+'Key Dates'!$B$8-77</f>
        <v>43333</v>
      </c>
      <c r="B1581" s="43">
        <f>+'Key Dates'!$B$8-77</f>
        <v>43333</v>
      </c>
      <c r="C1581" s="25" t="s">
        <v>1788</v>
      </c>
      <c r="D1581" s="23" t="s">
        <v>1787</v>
      </c>
      <c r="E1581" s="24" t="s">
        <v>158</v>
      </c>
      <c r="F1581" s="24" t="s">
        <v>17</v>
      </c>
      <c r="G1581" s="21"/>
      <c r="H1581" s="21"/>
    </row>
    <row r="1582" spans="1:8" s="6" customFormat="1" ht="157.5" x14ac:dyDescent="0.2">
      <c r="A1582" s="43">
        <f>+'Key Dates'!$B$7+7</f>
        <v>43333</v>
      </c>
      <c r="B1582" s="43">
        <f>+'Key Dates'!$B$7+7</f>
        <v>43333</v>
      </c>
      <c r="C1582" s="25" t="s">
        <v>2051</v>
      </c>
      <c r="D1582" s="23" t="s">
        <v>54</v>
      </c>
      <c r="E1582" s="24" t="s">
        <v>138</v>
      </c>
      <c r="F1582" s="24" t="s">
        <v>46</v>
      </c>
      <c r="G1582" s="21"/>
      <c r="H1582" s="21"/>
    </row>
    <row r="1583" spans="1:8" s="6" customFormat="1" ht="157.5" x14ac:dyDescent="0.2">
      <c r="A1583" s="43">
        <f>+'Key Dates'!$B$7+7</f>
        <v>43333</v>
      </c>
      <c r="B1583" s="43">
        <f>+'Key Dates'!$B$7+7</f>
        <v>43333</v>
      </c>
      <c r="C1583" s="25" t="s">
        <v>2052</v>
      </c>
      <c r="D1583" s="23" t="s">
        <v>54</v>
      </c>
      <c r="E1583" s="24" t="s">
        <v>141</v>
      </c>
      <c r="F1583" s="24" t="s">
        <v>46</v>
      </c>
      <c r="G1583" s="21"/>
      <c r="H1583" s="21"/>
    </row>
    <row r="1584" spans="1:8" s="6" customFormat="1" ht="157.5" x14ac:dyDescent="0.2">
      <c r="A1584" s="43">
        <f>+'Key Dates'!$B$7+7</f>
        <v>43333</v>
      </c>
      <c r="B1584" s="43">
        <f>+'Key Dates'!$B$7+7</f>
        <v>43333</v>
      </c>
      <c r="C1584" s="25" t="s">
        <v>2053</v>
      </c>
      <c r="D1584" s="23" t="s">
        <v>54</v>
      </c>
      <c r="E1584" s="24" t="s">
        <v>142</v>
      </c>
      <c r="F1584" s="24" t="s">
        <v>46</v>
      </c>
      <c r="G1584" s="21"/>
      <c r="H1584" s="21"/>
    </row>
    <row r="1585" spans="1:8" s="6" customFormat="1" ht="157.5" x14ac:dyDescent="0.2">
      <c r="A1585" s="43">
        <f>+'Key Dates'!$B$7+7</f>
        <v>43333</v>
      </c>
      <c r="B1585" s="43">
        <f>+'Key Dates'!$B$7+7</f>
        <v>43333</v>
      </c>
      <c r="C1585" s="25" t="s">
        <v>2054</v>
      </c>
      <c r="D1585" s="23" t="s">
        <v>54</v>
      </c>
      <c r="E1585" s="24" t="s">
        <v>158</v>
      </c>
      <c r="F1585" s="24" t="s">
        <v>46</v>
      </c>
      <c r="G1585" s="21"/>
      <c r="H1585" s="21"/>
    </row>
    <row r="1586" spans="1:8" s="6" customFormat="1" ht="157.5" x14ac:dyDescent="0.2">
      <c r="A1586" s="43">
        <f>+'Key Dates'!$B$7+7</f>
        <v>43333</v>
      </c>
      <c r="B1586" s="43">
        <f>+'Key Dates'!$B$7+7</f>
        <v>43333</v>
      </c>
      <c r="C1586" s="25" t="s">
        <v>2055</v>
      </c>
      <c r="D1586" s="23" t="s">
        <v>54</v>
      </c>
      <c r="E1586" s="24" t="s">
        <v>144</v>
      </c>
      <c r="F1586" s="24" t="s">
        <v>46</v>
      </c>
      <c r="G1586" s="21"/>
      <c r="H1586" s="21"/>
    </row>
    <row r="1587" spans="1:8" s="6" customFormat="1" ht="157.5" x14ac:dyDescent="0.2">
      <c r="A1587" s="43">
        <f>+'Key Dates'!$B$7+7</f>
        <v>43333</v>
      </c>
      <c r="B1587" s="43">
        <f>+'Key Dates'!$B$7+7</f>
        <v>43333</v>
      </c>
      <c r="C1587" s="25" t="s">
        <v>2056</v>
      </c>
      <c r="D1587" s="23" t="s">
        <v>54</v>
      </c>
      <c r="E1587" s="24" t="s">
        <v>145</v>
      </c>
      <c r="F1587" s="24" t="s">
        <v>46</v>
      </c>
      <c r="G1587" s="21"/>
      <c r="H1587" s="21"/>
    </row>
    <row r="1588" spans="1:8" s="6" customFormat="1" ht="157.5" x14ac:dyDescent="0.2">
      <c r="A1588" s="43">
        <f>+'Key Dates'!$B$7+7</f>
        <v>43333</v>
      </c>
      <c r="B1588" s="43">
        <f>+'Key Dates'!$B$7+7</f>
        <v>43333</v>
      </c>
      <c r="C1588" s="25" t="s">
        <v>2057</v>
      </c>
      <c r="D1588" s="23" t="s">
        <v>54</v>
      </c>
      <c r="E1588" s="24" t="s">
        <v>156</v>
      </c>
      <c r="F1588" s="24" t="s">
        <v>46</v>
      </c>
      <c r="G1588" s="21"/>
      <c r="H1588" s="21"/>
    </row>
    <row r="1589" spans="1:8" s="6" customFormat="1" ht="157.5" x14ac:dyDescent="0.2">
      <c r="A1589" s="43">
        <f>+'Key Dates'!$B$7+7</f>
        <v>43333</v>
      </c>
      <c r="B1589" s="43">
        <f>+'Key Dates'!$B$7+7</f>
        <v>43333</v>
      </c>
      <c r="C1589" s="25" t="s">
        <v>2058</v>
      </c>
      <c r="D1589" s="23" t="s">
        <v>54</v>
      </c>
      <c r="E1589" s="24" t="s">
        <v>157</v>
      </c>
      <c r="F1589" s="24" t="s">
        <v>46</v>
      </c>
      <c r="G1589" s="21"/>
      <c r="H1589" s="21"/>
    </row>
    <row r="1590" spans="1:8" s="6" customFormat="1" ht="157.5" x14ac:dyDescent="0.2">
      <c r="A1590" s="43">
        <f>+'Key Dates'!$B$7+7</f>
        <v>43333</v>
      </c>
      <c r="B1590" s="43">
        <f>+'Key Dates'!$B$7+7</f>
        <v>43333</v>
      </c>
      <c r="C1590" s="25" t="s">
        <v>2059</v>
      </c>
      <c r="D1590" s="23" t="s">
        <v>54</v>
      </c>
      <c r="E1590" s="24" t="s">
        <v>146</v>
      </c>
      <c r="F1590" s="24" t="s">
        <v>46</v>
      </c>
      <c r="G1590" s="21"/>
      <c r="H1590" s="21"/>
    </row>
    <row r="1591" spans="1:8" s="6" customFormat="1" ht="157.5" x14ac:dyDescent="0.2">
      <c r="A1591" s="43">
        <f>+'Key Dates'!$B$7+7</f>
        <v>43333</v>
      </c>
      <c r="B1591" s="43">
        <f>+'Key Dates'!$B$7+7</f>
        <v>43333</v>
      </c>
      <c r="C1591" s="25" t="s">
        <v>2060</v>
      </c>
      <c r="D1591" s="23" t="s">
        <v>54</v>
      </c>
      <c r="E1591" s="24" t="s">
        <v>147</v>
      </c>
      <c r="F1591" s="24" t="s">
        <v>46</v>
      </c>
      <c r="G1591" s="21"/>
      <c r="H1591" s="21"/>
    </row>
    <row r="1592" spans="1:8" s="6" customFormat="1" ht="126" x14ac:dyDescent="0.2">
      <c r="A1592" s="43">
        <f>+'Key Dates'!$B$7+7</f>
        <v>43333</v>
      </c>
      <c r="B1592" s="43">
        <f>+'Key Dates'!$B$7+7</f>
        <v>43333</v>
      </c>
      <c r="C1592" s="22" t="s">
        <v>1540</v>
      </c>
      <c r="D1592" s="23" t="s">
        <v>118</v>
      </c>
      <c r="E1592" s="24" t="s">
        <v>138</v>
      </c>
      <c r="F1592" s="24" t="s">
        <v>119</v>
      </c>
      <c r="G1592" s="21"/>
      <c r="H1592" s="21"/>
    </row>
    <row r="1593" spans="1:8" s="6" customFormat="1" ht="126" x14ac:dyDescent="0.2">
      <c r="A1593" s="43">
        <f>+'Key Dates'!$B$7+7</f>
        <v>43333</v>
      </c>
      <c r="B1593" s="43">
        <f>+'Key Dates'!$B$7+7</f>
        <v>43333</v>
      </c>
      <c r="C1593" s="22" t="s">
        <v>1541</v>
      </c>
      <c r="D1593" s="23" t="s">
        <v>118</v>
      </c>
      <c r="E1593" s="24" t="s">
        <v>141</v>
      </c>
      <c r="F1593" s="24" t="s">
        <v>119</v>
      </c>
      <c r="G1593" s="21"/>
      <c r="H1593" s="21"/>
    </row>
    <row r="1594" spans="1:8" s="6" customFormat="1" ht="126" x14ac:dyDescent="0.2">
      <c r="A1594" s="43">
        <f>+'Key Dates'!$B$7+7</f>
        <v>43333</v>
      </c>
      <c r="B1594" s="43">
        <f>+'Key Dates'!$B$7+7</f>
        <v>43333</v>
      </c>
      <c r="C1594" s="22" t="s">
        <v>1542</v>
      </c>
      <c r="D1594" s="23" t="s">
        <v>118</v>
      </c>
      <c r="E1594" s="24" t="s">
        <v>142</v>
      </c>
      <c r="F1594" s="24" t="s">
        <v>119</v>
      </c>
      <c r="G1594" s="21"/>
      <c r="H1594" s="21"/>
    </row>
    <row r="1595" spans="1:8" s="6" customFormat="1" ht="126" x14ac:dyDescent="0.2">
      <c r="A1595" s="43">
        <f>+'Key Dates'!$B$7+7</f>
        <v>43333</v>
      </c>
      <c r="B1595" s="43">
        <f>+'Key Dates'!$B$7+7</f>
        <v>43333</v>
      </c>
      <c r="C1595" s="22" t="s">
        <v>1543</v>
      </c>
      <c r="D1595" s="23" t="s">
        <v>118</v>
      </c>
      <c r="E1595" s="24" t="s">
        <v>158</v>
      </c>
      <c r="F1595" s="24" t="s">
        <v>119</v>
      </c>
      <c r="G1595" s="21"/>
      <c r="H1595" s="21"/>
    </row>
    <row r="1596" spans="1:8" s="6" customFormat="1" ht="126" x14ac:dyDescent="0.2">
      <c r="A1596" s="43">
        <f>+'Key Dates'!$B$7+7</f>
        <v>43333</v>
      </c>
      <c r="B1596" s="43">
        <f>+'Key Dates'!$B$7+7</f>
        <v>43333</v>
      </c>
      <c r="C1596" s="22" t="s">
        <v>1544</v>
      </c>
      <c r="D1596" s="23" t="s">
        <v>118</v>
      </c>
      <c r="E1596" s="24" t="s">
        <v>144</v>
      </c>
      <c r="F1596" s="24" t="s">
        <v>119</v>
      </c>
      <c r="G1596" s="21"/>
      <c r="H1596" s="21"/>
    </row>
    <row r="1597" spans="1:8" s="6" customFormat="1" ht="141.75" x14ac:dyDescent="0.2">
      <c r="A1597" s="43">
        <f>+'Key Dates'!$B$7+7</f>
        <v>43333</v>
      </c>
      <c r="B1597" s="43">
        <f>+'Key Dates'!$B$7+7</f>
        <v>43333</v>
      </c>
      <c r="C1597" s="22" t="s">
        <v>1545</v>
      </c>
      <c r="D1597" s="23" t="s">
        <v>118</v>
      </c>
      <c r="E1597" s="24" t="s">
        <v>145</v>
      </c>
      <c r="F1597" s="24" t="s">
        <v>119</v>
      </c>
      <c r="G1597" s="21"/>
      <c r="H1597" s="21"/>
    </row>
    <row r="1598" spans="1:8" s="6" customFormat="1" ht="141.75" x14ac:dyDescent="0.2">
      <c r="A1598" s="43">
        <f>+'Key Dates'!$B$7+7</f>
        <v>43333</v>
      </c>
      <c r="B1598" s="43">
        <f>+'Key Dates'!$B$7+7</f>
        <v>43333</v>
      </c>
      <c r="C1598" s="22" t="s">
        <v>1546</v>
      </c>
      <c r="D1598" s="23" t="s">
        <v>118</v>
      </c>
      <c r="E1598" s="24" t="s">
        <v>156</v>
      </c>
      <c r="F1598" s="24" t="s">
        <v>119</v>
      </c>
      <c r="G1598" s="21"/>
      <c r="H1598" s="21"/>
    </row>
    <row r="1599" spans="1:8" s="6" customFormat="1" ht="141.75" x14ac:dyDescent="0.2">
      <c r="A1599" s="43">
        <f>+'Key Dates'!$B$7+7</f>
        <v>43333</v>
      </c>
      <c r="B1599" s="43">
        <f>+'Key Dates'!$B$7+7</f>
        <v>43333</v>
      </c>
      <c r="C1599" s="22" t="s">
        <v>1547</v>
      </c>
      <c r="D1599" s="23" t="s">
        <v>118</v>
      </c>
      <c r="E1599" s="24" t="s">
        <v>157</v>
      </c>
      <c r="F1599" s="24" t="s">
        <v>119</v>
      </c>
      <c r="G1599" s="21"/>
      <c r="H1599" s="21"/>
    </row>
    <row r="1600" spans="1:8" s="6" customFormat="1" ht="189" x14ac:dyDescent="0.2">
      <c r="A1600" s="43">
        <f>+'Key Dates'!$B$7+7</f>
        <v>43333</v>
      </c>
      <c r="B1600" s="43">
        <f>+'Key Dates'!$B$7+7</f>
        <v>43333</v>
      </c>
      <c r="C1600" s="25" t="s">
        <v>1776</v>
      </c>
      <c r="D1600" s="23" t="s">
        <v>1422</v>
      </c>
      <c r="E1600" s="24" t="s">
        <v>138</v>
      </c>
      <c r="F1600" s="24" t="s">
        <v>17</v>
      </c>
      <c r="G1600" s="21"/>
      <c r="H1600" s="21"/>
    </row>
    <row r="1601" spans="1:8" s="6" customFormat="1" ht="189" x14ac:dyDescent="0.2">
      <c r="A1601" s="43">
        <f>+'Key Dates'!$B$7+7</f>
        <v>43333</v>
      </c>
      <c r="B1601" s="43">
        <f>+'Key Dates'!$B$7+7</f>
        <v>43333</v>
      </c>
      <c r="C1601" s="25" t="s">
        <v>1777</v>
      </c>
      <c r="D1601" s="23" t="s">
        <v>1422</v>
      </c>
      <c r="E1601" s="24" t="s">
        <v>158</v>
      </c>
      <c r="F1601" s="24" t="s">
        <v>17</v>
      </c>
      <c r="G1601" s="21"/>
      <c r="H1601" s="21"/>
    </row>
    <row r="1602" spans="1:8" s="6" customFormat="1" ht="189" x14ac:dyDescent="0.2">
      <c r="A1602" s="43">
        <f>+'Key Dates'!$B$7+7</f>
        <v>43333</v>
      </c>
      <c r="B1602" s="43">
        <f>+'Key Dates'!$B$7+7</f>
        <v>43333</v>
      </c>
      <c r="C1602" s="25" t="s">
        <v>1778</v>
      </c>
      <c r="D1602" s="23" t="s">
        <v>1422</v>
      </c>
      <c r="E1602" s="24" t="s">
        <v>143</v>
      </c>
      <c r="F1602" s="24" t="s">
        <v>17</v>
      </c>
      <c r="G1602" s="21"/>
      <c r="H1602" s="21"/>
    </row>
    <row r="1603" spans="1:8" s="6" customFormat="1" ht="189" x14ac:dyDescent="0.2">
      <c r="A1603" s="43">
        <f>+'Key Dates'!$B$7+7</f>
        <v>43333</v>
      </c>
      <c r="B1603" s="43">
        <f>+'Key Dates'!$B$7+7</f>
        <v>43333</v>
      </c>
      <c r="C1603" s="25" t="s">
        <v>1779</v>
      </c>
      <c r="D1603" s="23" t="s">
        <v>1422</v>
      </c>
      <c r="E1603" s="24" t="s">
        <v>144</v>
      </c>
      <c r="F1603" s="24" t="s">
        <v>17</v>
      </c>
      <c r="G1603" s="21"/>
      <c r="H1603" s="21"/>
    </row>
    <row r="1604" spans="1:8" s="6" customFormat="1" ht="189" x14ac:dyDescent="0.2">
      <c r="A1604" s="43">
        <f>+'Key Dates'!$B$7+7</f>
        <v>43333</v>
      </c>
      <c r="B1604" s="43">
        <f>+'Key Dates'!$B$7+7</f>
        <v>43333</v>
      </c>
      <c r="C1604" s="25" t="s">
        <v>1780</v>
      </c>
      <c r="D1604" s="23" t="s">
        <v>1422</v>
      </c>
      <c r="E1604" s="24" t="s">
        <v>145</v>
      </c>
      <c r="F1604" s="24" t="s">
        <v>17</v>
      </c>
      <c r="G1604" s="21"/>
      <c r="H1604" s="21"/>
    </row>
    <row r="1605" spans="1:8" s="6" customFormat="1" ht="189" x14ac:dyDescent="0.2">
      <c r="A1605" s="43">
        <f>+'Key Dates'!$B$7+7</f>
        <v>43333</v>
      </c>
      <c r="B1605" s="43">
        <f>+'Key Dates'!$B$7+7</f>
        <v>43333</v>
      </c>
      <c r="C1605" s="25" t="s">
        <v>1781</v>
      </c>
      <c r="D1605" s="23" t="s">
        <v>1422</v>
      </c>
      <c r="E1605" s="24" t="s">
        <v>156</v>
      </c>
      <c r="F1605" s="24" t="s">
        <v>17</v>
      </c>
      <c r="G1605" s="21"/>
      <c r="H1605" s="21"/>
    </row>
    <row r="1606" spans="1:8" s="6" customFormat="1" ht="204.75" x14ac:dyDescent="0.2">
      <c r="A1606" s="43">
        <f>+'Key Dates'!$B$7+7</f>
        <v>43333</v>
      </c>
      <c r="B1606" s="43">
        <f>+'Key Dates'!$B$7+7</f>
        <v>43333</v>
      </c>
      <c r="C1606" s="25" t="s">
        <v>1782</v>
      </c>
      <c r="D1606" s="23" t="s">
        <v>1422</v>
      </c>
      <c r="E1606" s="24" t="s">
        <v>157</v>
      </c>
      <c r="F1606" s="24" t="s">
        <v>17</v>
      </c>
      <c r="G1606" s="21"/>
      <c r="H1606" s="21"/>
    </row>
    <row r="1607" spans="1:8" s="6" customFormat="1" ht="189" x14ac:dyDescent="0.2">
      <c r="A1607" s="43">
        <f>+'Key Dates'!$B$7+7</f>
        <v>43333</v>
      </c>
      <c r="B1607" s="43">
        <f>+'Key Dates'!$B$7+7</f>
        <v>43333</v>
      </c>
      <c r="C1607" s="25" t="s">
        <v>1783</v>
      </c>
      <c r="D1607" s="23" t="s">
        <v>1422</v>
      </c>
      <c r="E1607" s="24" t="s">
        <v>135</v>
      </c>
      <c r="F1607" s="24" t="s">
        <v>17</v>
      </c>
      <c r="G1607" s="21"/>
      <c r="H1607" s="21"/>
    </row>
    <row r="1608" spans="1:8" s="6" customFormat="1" ht="204.75" x14ac:dyDescent="0.2">
      <c r="A1608" s="43">
        <f>+'Key Dates'!$B$7+7</f>
        <v>43333</v>
      </c>
      <c r="B1608" s="43">
        <f>+'Key Dates'!$B$7+7</f>
        <v>43333</v>
      </c>
      <c r="C1608" s="25" t="s">
        <v>1784</v>
      </c>
      <c r="D1608" s="23" t="s">
        <v>1422</v>
      </c>
      <c r="E1608" s="24" t="s">
        <v>146</v>
      </c>
      <c r="F1608" s="24" t="s">
        <v>17</v>
      </c>
      <c r="G1608" s="21"/>
      <c r="H1608" s="21"/>
    </row>
    <row r="1609" spans="1:8" s="6" customFormat="1" ht="204.75" x14ac:dyDescent="0.2">
      <c r="A1609" s="43">
        <f>+'Key Dates'!$B$7+7</f>
        <v>43333</v>
      </c>
      <c r="B1609" s="43">
        <f>+'Key Dates'!$B$7+7</f>
        <v>43333</v>
      </c>
      <c r="C1609" s="25" t="s">
        <v>1785</v>
      </c>
      <c r="D1609" s="23" t="s">
        <v>1422</v>
      </c>
      <c r="E1609" s="24" t="s">
        <v>147</v>
      </c>
      <c r="F1609" s="24" t="s">
        <v>17</v>
      </c>
      <c r="G1609" s="21"/>
      <c r="H1609" s="21"/>
    </row>
    <row r="1610" spans="1:8" s="6" customFormat="1" ht="204.75" x14ac:dyDescent="0.2">
      <c r="A1610" s="43">
        <f>+'Key Dates'!$B$8-74</f>
        <v>43336</v>
      </c>
      <c r="B1610" s="43">
        <f>+'Key Dates'!$B$8-74</f>
        <v>43336</v>
      </c>
      <c r="C1610" s="25" t="s">
        <v>2061</v>
      </c>
      <c r="D1610" s="23" t="s">
        <v>1313</v>
      </c>
      <c r="E1610" s="24" t="s">
        <v>138</v>
      </c>
      <c r="F1610" s="24" t="s">
        <v>10</v>
      </c>
      <c r="G1610" s="21"/>
      <c r="H1610" s="21"/>
    </row>
    <row r="1611" spans="1:8" s="6" customFormat="1" ht="204.75" x14ac:dyDescent="0.2">
      <c r="A1611" s="43">
        <f>+'Key Dates'!$B$8-74</f>
        <v>43336</v>
      </c>
      <c r="B1611" s="43">
        <f>+'Key Dates'!$B$8-74</f>
        <v>43336</v>
      </c>
      <c r="C1611" s="25" t="s">
        <v>2062</v>
      </c>
      <c r="D1611" s="23" t="s">
        <v>1313</v>
      </c>
      <c r="E1611" s="24" t="s">
        <v>142</v>
      </c>
      <c r="F1611" s="24" t="s">
        <v>10</v>
      </c>
      <c r="G1611" s="21"/>
      <c r="H1611" s="21"/>
    </row>
    <row r="1612" spans="1:8" s="6" customFormat="1" ht="204.75" x14ac:dyDescent="0.2">
      <c r="A1612" s="43">
        <f>+'Key Dates'!$B$8-74</f>
        <v>43336</v>
      </c>
      <c r="B1612" s="43">
        <f>+'Key Dates'!$B$8-74</f>
        <v>43336</v>
      </c>
      <c r="C1612" s="25" t="s">
        <v>2063</v>
      </c>
      <c r="D1612" s="23" t="s">
        <v>1313</v>
      </c>
      <c r="E1612" s="24" t="s">
        <v>158</v>
      </c>
      <c r="F1612" s="24" t="s">
        <v>10</v>
      </c>
      <c r="G1612" s="21"/>
      <c r="H1612" s="21"/>
    </row>
    <row r="1613" spans="1:8" s="6" customFormat="1" ht="204.75" x14ac:dyDescent="0.2">
      <c r="A1613" s="43">
        <f>+'Key Dates'!$B$8-74</f>
        <v>43336</v>
      </c>
      <c r="B1613" s="43">
        <f>+'Key Dates'!$B$8-74</f>
        <v>43336</v>
      </c>
      <c r="C1613" s="25" t="s">
        <v>2064</v>
      </c>
      <c r="D1613" s="23" t="s">
        <v>1313</v>
      </c>
      <c r="E1613" s="24" t="s">
        <v>144</v>
      </c>
      <c r="F1613" s="24" t="s">
        <v>10</v>
      </c>
      <c r="G1613" s="21"/>
      <c r="H1613" s="21"/>
    </row>
    <row r="1614" spans="1:8" s="6" customFormat="1" ht="204.75" x14ac:dyDescent="0.2">
      <c r="A1614" s="43">
        <f>+'Key Dates'!$B$8-74</f>
        <v>43336</v>
      </c>
      <c r="B1614" s="43">
        <f>+'Key Dates'!$B$8-74</f>
        <v>43336</v>
      </c>
      <c r="C1614" s="25" t="s">
        <v>2065</v>
      </c>
      <c r="D1614" s="23" t="s">
        <v>1313</v>
      </c>
      <c r="E1614" s="24" t="s">
        <v>145</v>
      </c>
      <c r="F1614" s="24" t="s">
        <v>10</v>
      </c>
      <c r="G1614" s="21"/>
      <c r="H1614" s="21"/>
    </row>
    <row r="1615" spans="1:8" s="6" customFormat="1" ht="204.75" x14ac:dyDescent="0.2">
      <c r="A1615" s="43">
        <f>+'Key Dates'!$B$8-74</f>
        <v>43336</v>
      </c>
      <c r="B1615" s="43">
        <f>+'Key Dates'!$B$8-74</f>
        <v>43336</v>
      </c>
      <c r="C1615" s="25" t="s">
        <v>2066</v>
      </c>
      <c r="D1615" s="23" t="s">
        <v>1313</v>
      </c>
      <c r="E1615" s="24" t="s">
        <v>156</v>
      </c>
      <c r="F1615" s="24" t="s">
        <v>10</v>
      </c>
      <c r="G1615" s="21"/>
      <c r="H1615" s="21"/>
    </row>
    <row r="1616" spans="1:8" s="6" customFormat="1" ht="204.75" x14ac:dyDescent="0.2">
      <c r="A1616" s="43">
        <f>+'Key Dates'!$B$8-74</f>
        <v>43336</v>
      </c>
      <c r="B1616" s="43">
        <f>+'Key Dates'!$B$8-74</f>
        <v>43336</v>
      </c>
      <c r="C1616" s="25" t="s">
        <v>2067</v>
      </c>
      <c r="D1616" s="23" t="s">
        <v>1313</v>
      </c>
      <c r="E1616" s="24" t="s">
        <v>157</v>
      </c>
      <c r="F1616" s="24" t="s">
        <v>10</v>
      </c>
      <c r="G1616" s="21"/>
      <c r="H1616" s="21"/>
    </row>
    <row r="1617" spans="1:8" s="6" customFormat="1" ht="204.75" x14ac:dyDescent="0.2">
      <c r="A1617" s="43">
        <f>+'Key Dates'!$B$8-74</f>
        <v>43336</v>
      </c>
      <c r="B1617" s="43">
        <f>+'Key Dates'!$B$8-74</f>
        <v>43336</v>
      </c>
      <c r="C1617" s="25" t="s">
        <v>2068</v>
      </c>
      <c r="D1617" s="23" t="s">
        <v>1313</v>
      </c>
      <c r="E1617" s="24" t="s">
        <v>135</v>
      </c>
      <c r="F1617" s="24" t="s">
        <v>10</v>
      </c>
      <c r="G1617" s="21"/>
      <c r="H1617" s="21"/>
    </row>
    <row r="1618" spans="1:8" s="6" customFormat="1" ht="204.75" x14ac:dyDescent="0.2">
      <c r="A1618" s="43">
        <f>+'Key Dates'!$B$8-74</f>
        <v>43336</v>
      </c>
      <c r="B1618" s="43">
        <f>+'Key Dates'!$B$8-74</f>
        <v>43336</v>
      </c>
      <c r="C1618" s="25" t="s">
        <v>2069</v>
      </c>
      <c r="D1618" s="23" t="s">
        <v>1313</v>
      </c>
      <c r="E1618" s="24" t="s">
        <v>146</v>
      </c>
      <c r="F1618" s="24" t="s">
        <v>10</v>
      </c>
      <c r="G1618" s="21"/>
      <c r="H1618" s="21"/>
    </row>
    <row r="1619" spans="1:8" s="6" customFormat="1" ht="204.75" x14ac:dyDescent="0.2">
      <c r="A1619" s="43">
        <f>+'Key Dates'!$B$8-74</f>
        <v>43336</v>
      </c>
      <c r="B1619" s="43">
        <f>+'Key Dates'!$B$8-74</f>
        <v>43336</v>
      </c>
      <c r="C1619" s="25" t="s">
        <v>2070</v>
      </c>
      <c r="D1619" s="23" t="s">
        <v>1313</v>
      </c>
      <c r="E1619" s="24" t="s">
        <v>147</v>
      </c>
      <c r="F1619" s="24" t="s">
        <v>10</v>
      </c>
      <c r="G1619" s="21"/>
      <c r="H1619" s="21"/>
    </row>
    <row r="1620" spans="1:8" s="6" customFormat="1" ht="78.75" x14ac:dyDescent="0.2">
      <c r="A1620" s="43">
        <f>+'Key Dates'!$B$8-74</f>
        <v>43336</v>
      </c>
      <c r="B1620" s="43">
        <f>+'Key Dates'!$B$8-74</f>
        <v>43336</v>
      </c>
      <c r="C1620" s="25" t="s">
        <v>2071</v>
      </c>
      <c r="D1620" s="23" t="s">
        <v>162</v>
      </c>
      <c r="E1620" s="24" t="s">
        <v>138</v>
      </c>
      <c r="F1620" s="24" t="s">
        <v>10</v>
      </c>
      <c r="G1620" s="21"/>
      <c r="H1620" s="21"/>
    </row>
    <row r="1621" spans="1:8" s="6" customFormat="1" ht="78.75" x14ac:dyDescent="0.2">
      <c r="A1621" s="43">
        <f>+'Key Dates'!$B$8-74</f>
        <v>43336</v>
      </c>
      <c r="B1621" s="43">
        <f>+'Key Dates'!$B$8-74</f>
        <v>43336</v>
      </c>
      <c r="C1621" s="25" t="s">
        <v>2072</v>
      </c>
      <c r="D1621" s="23" t="s">
        <v>162</v>
      </c>
      <c r="E1621" s="24" t="s">
        <v>158</v>
      </c>
      <c r="F1621" s="24" t="s">
        <v>10</v>
      </c>
      <c r="G1621" s="21"/>
      <c r="H1621" s="21"/>
    </row>
    <row r="1622" spans="1:8" s="6" customFormat="1" ht="94.5" x14ac:dyDescent="0.2">
      <c r="A1622" s="43">
        <f>+'Key Dates'!$B$8-74</f>
        <v>43336</v>
      </c>
      <c r="B1622" s="43">
        <f>+'Key Dates'!$B$8-74</f>
        <v>43336</v>
      </c>
      <c r="C1622" s="25" t="s">
        <v>2074</v>
      </c>
      <c r="D1622" s="23" t="s">
        <v>162</v>
      </c>
      <c r="E1622" s="24" t="s">
        <v>146</v>
      </c>
      <c r="F1622" s="24" t="s">
        <v>10</v>
      </c>
      <c r="G1622" s="21"/>
      <c r="H1622" s="21"/>
    </row>
    <row r="1623" spans="1:8" s="6" customFormat="1" ht="94.5" x14ac:dyDescent="0.2">
      <c r="A1623" s="43">
        <f>+'Key Dates'!$B$8-74</f>
        <v>43336</v>
      </c>
      <c r="B1623" s="43">
        <f>+'Key Dates'!$B$8-74</f>
        <v>43336</v>
      </c>
      <c r="C1623" s="25" t="s">
        <v>2073</v>
      </c>
      <c r="D1623" s="23" t="s">
        <v>162</v>
      </c>
      <c r="E1623" s="24" t="s">
        <v>147</v>
      </c>
      <c r="F1623" s="24" t="s">
        <v>10</v>
      </c>
      <c r="G1623" s="21"/>
      <c r="H1623" s="21"/>
    </row>
    <row r="1624" spans="1:8" s="6" customFormat="1" ht="94.5" x14ac:dyDescent="0.2">
      <c r="A1624" s="43">
        <f>+'Key Dates'!$B$7+10</f>
        <v>43336</v>
      </c>
      <c r="B1624" s="43">
        <f>+'Key Dates'!$B$7+10</f>
        <v>43336</v>
      </c>
      <c r="C1624" s="25" t="s">
        <v>1040</v>
      </c>
      <c r="D1624" s="23" t="s">
        <v>1033</v>
      </c>
      <c r="E1624" s="24" t="s">
        <v>138</v>
      </c>
      <c r="F1624" s="24" t="s">
        <v>216</v>
      </c>
      <c r="G1624" s="21"/>
      <c r="H1624" s="21"/>
    </row>
    <row r="1625" spans="1:8" s="6" customFormat="1" ht="94.5" x14ac:dyDescent="0.2">
      <c r="A1625" s="43">
        <f>+'Key Dates'!$B$7+10</f>
        <v>43336</v>
      </c>
      <c r="B1625" s="43">
        <f>+'Key Dates'!$B$7+10</f>
        <v>43336</v>
      </c>
      <c r="C1625" s="25" t="s">
        <v>1041</v>
      </c>
      <c r="D1625" s="23" t="s">
        <v>1033</v>
      </c>
      <c r="E1625" s="24" t="s">
        <v>142</v>
      </c>
      <c r="F1625" s="24" t="s">
        <v>216</v>
      </c>
      <c r="G1625" s="21"/>
      <c r="H1625" s="21"/>
    </row>
    <row r="1626" spans="1:8" s="6" customFormat="1" ht="94.5" x14ac:dyDescent="0.2">
      <c r="A1626" s="43">
        <f>+'Key Dates'!$B$7+10</f>
        <v>43336</v>
      </c>
      <c r="B1626" s="43">
        <f>+'Key Dates'!$B$7+10</f>
        <v>43336</v>
      </c>
      <c r="C1626" s="25" t="s">
        <v>1042</v>
      </c>
      <c r="D1626" s="23" t="s">
        <v>1033</v>
      </c>
      <c r="E1626" s="24" t="s">
        <v>158</v>
      </c>
      <c r="F1626" s="24" t="s">
        <v>216</v>
      </c>
      <c r="G1626" s="21"/>
      <c r="H1626" s="21"/>
    </row>
    <row r="1627" spans="1:8" s="6" customFormat="1" ht="141.75" x14ac:dyDescent="0.2">
      <c r="A1627" s="43">
        <f>+'Key Dates'!$B$8-70</f>
        <v>43340</v>
      </c>
      <c r="B1627" s="43">
        <f>+'Key Dates'!$B$8-70</f>
        <v>43340</v>
      </c>
      <c r="C1627" s="25" t="s">
        <v>584</v>
      </c>
      <c r="D1627" s="23" t="s">
        <v>1</v>
      </c>
      <c r="E1627" s="24" t="s">
        <v>138</v>
      </c>
      <c r="F1627" s="24" t="s">
        <v>2144</v>
      </c>
      <c r="G1627" s="21"/>
      <c r="H1627" s="21"/>
    </row>
    <row r="1628" spans="1:8" s="6" customFormat="1" ht="141.75" x14ac:dyDescent="0.2">
      <c r="A1628" s="43">
        <f>+'Key Dates'!$B$8-70</f>
        <v>43340</v>
      </c>
      <c r="B1628" s="43">
        <f>+'Key Dates'!$B$8-70</f>
        <v>43340</v>
      </c>
      <c r="C1628" s="25" t="s">
        <v>585</v>
      </c>
      <c r="D1628" s="23" t="s">
        <v>1</v>
      </c>
      <c r="E1628" s="24" t="s">
        <v>158</v>
      </c>
      <c r="F1628" s="24" t="s">
        <v>2144</v>
      </c>
      <c r="G1628" s="21"/>
      <c r="H1628" s="21"/>
    </row>
    <row r="1629" spans="1:8" s="6" customFormat="1" ht="141.75" x14ac:dyDescent="0.2">
      <c r="A1629" s="43">
        <f>+'Key Dates'!$B$8-70</f>
        <v>43340</v>
      </c>
      <c r="B1629" s="43">
        <f>+'Key Dates'!$B$8-70</f>
        <v>43340</v>
      </c>
      <c r="C1629" s="25" t="s">
        <v>586</v>
      </c>
      <c r="D1629" s="23" t="s">
        <v>1</v>
      </c>
      <c r="E1629" s="24" t="s">
        <v>143</v>
      </c>
      <c r="F1629" s="24" t="s">
        <v>2144</v>
      </c>
      <c r="G1629" s="21"/>
      <c r="H1629" s="21"/>
    </row>
    <row r="1630" spans="1:8" s="6" customFormat="1" ht="141.75" x14ac:dyDescent="0.2">
      <c r="A1630" s="43">
        <f>+'Key Dates'!$B$8-70</f>
        <v>43340</v>
      </c>
      <c r="B1630" s="43">
        <f>+'Key Dates'!$B$8-70</f>
        <v>43340</v>
      </c>
      <c r="C1630" s="25" t="s">
        <v>587</v>
      </c>
      <c r="D1630" s="23" t="s">
        <v>1</v>
      </c>
      <c r="E1630" s="24" t="s">
        <v>144</v>
      </c>
      <c r="F1630" s="24" t="s">
        <v>2144</v>
      </c>
      <c r="G1630" s="21"/>
      <c r="H1630" s="21"/>
    </row>
    <row r="1631" spans="1:8" s="6" customFormat="1" ht="141.75" x14ac:dyDescent="0.2">
      <c r="A1631" s="43">
        <f>+'Key Dates'!$B$8-70</f>
        <v>43340</v>
      </c>
      <c r="B1631" s="43">
        <f>+'Key Dates'!$B$8-70</f>
        <v>43340</v>
      </c>
      <c r="C1631" s="25" t="s">
        <v>588</v>
      </c>
      <c r="D1631" s="23" t="s">
        <v>1</v>
      </c>
      <c r="E1631" s="24" t="s">
        <v>145</v>
      </c>
      <c r="F1631" s="24" t="s">
        <v>2144</v>
      </c>
      <c r="G1631" s="21"/>
      <c r="H1631" s="21"/>
    </row>
    <row r="1632" spans="1:8" s="6" customFormat="1" ht="141.75" x14ac:dyDescent="0.2">
      <c r="A1632" s="43">
        <f>+'Key Dates'!$B$8-70</f>
        <v>43340</v>
      </c>
      <c r="B1632" s="43">
        <f>+'Key Dates'!$B$8-70</f>
        <v>43340</v>
      </c>
      <c r="C1632" s="25" t="s">
        <v>589</v>
      </c>
      <c r="D1632" s="23" t="s">
        <v>1</v>
      </c>
      <c r="E1632" s="24" t="s">
        <v>156</v>
      </c>
      <c r="F1632" s="24" t="s">
        <v>2144</v>
      </c>
      <c r="G1632" s="21"/>
      <c r="H1632" s="21"/>
    </row>
    <row r="1633" spans="1:8" s="6" customFormat="1" ht="141.75" x14ac:dyDescent="0.2">
      <c r="A1633" s="43">
        <f>+'Key Dates'!$B$8-70</f>
        <v>43340</v>
      </c>
      <c r="B1633" s="43">
        <f>+'Key Dates'!$B$8-70</f>
        <v>43340</v>
      </c>
      <c r="C1633" s="25" t="s">
        <v>590</v>
      </c>
      <c r="D1633" s="23" t="s">
        <v>1</v>
      </c>
      <c r="E1633" s="24" t="s">
        <v>157</v>
      </c>
      <c r="F1633" s="24" t="s">
        <v>2144</v>
      </c>
      <c r="G1633" s="21"/>
      <c r="H1633" s="21"/>
    </row>
    <row r="1634" spans="1:8" s="6" customFormat="1" ht="141.75" x14ac:dyDescent="0.2">
      <c r="A1634" s="43">
        <f>+'Key Dates'!$B$8-70</f>
        <v>43340</v>
      </c>
      <c r="B1634" s="43">
        <f>+'Key Dates'!$B$8-70</f>
        <v>43340</v>
      </c>
      <c r="C1634" s="25" t="s">
        <v>591</v>
      </c>
      <c r="D1634" s="23" t="s">
        <v>1</v>
      </c>
      <c r="E1634" s="24" t="s">
        <v>135</v>
      </c>
      <c r="F1634" s="24" t="s">
        <v>2144</v>
      </c>
      <c r="G1634" s="21"/>
      <c r="H1634" s="21"/>
    </row>
    <row r="1635" spans="1:8" s="6" customFormat="1" ht="141.75" x14ac:dyDescent="0.2">
      <c r="A1635" s="43">
        <f>+'Key Dates'!$B$8-70</f>
        <v>43340</v>
      </c>
      <c r="B1635" s="43">
        <f>+'Key Dates'!$B$8-70</f>
        <v>43340</v>
      </c>
      <c r="C1635" s="25" t="s">
        <v>592</v>
      </c>
      <c r="D1635" s="23" t="s">
        <v>1</v>
      </c>
      <c r="E1635" s="24" t="s">
        <v>146</v>
      </c>
      <c r="F1635" s="24" t="s">
        <v>2144</v>
      </c>
      <c r="G1635" s="21"/>
      <c r="H1635" s="21"/>
    </row>
    <row r="1636" spans="1:8" s="6" customFormat="1" ht="141.75" x14ac:dyDescent="0.2">
      <c r="A1636" s="43">
        <f>+'Key Dates'!$B$8-70</f>
        <v>43340</v>
      </c>
      <c r="B1636" s="43">
        <f>+'Key Dates'!$B$8-70</f>
        <v>43340</v>
      </c>
      <c r="C1636" s="25" t="s">
        <v>593</v>
      </c>
      <c r="D1636" s="23" t="s">
        <v>1</v>
      </c>
      <c r="E1636" s="24" t="s">
        <v>147</v>
      </c>
      <c r="F1636" s="24" t="s">
        <v>2144</v>
      </c>
      <c r="G1636" s="21"/>
      <c r="H1636" s="21"/>
    </row>
    <row r="1637" spans="1:8" s="6" customFormat="1" ht="47.25" x14ac:dyDescent="0.2">
      <c r="A1637" s="43">
        <f>+'Key Dates'!$B$15</f>
        <v>43346</v>
      </c>
      <c r="B1637" s="43">
        <f>+'Key Dates'!$B$15</f>
        <v>43346</v>
      </c>
      <c r="C1637" s="25" t="s">
        <v>1086</v>
      </c>
      <c r="D1637" s="23" t="s">
        <v>43</v>
      </c>
      <c r="E1637" s="24" t="s">
        <v>44</v>
      </c>
      <c r="F1637" s="24" t="s">
        <v>44</v>
      </c>
      <c r="G1637" s="21"/>
      <c r="H1637" s="21"/>
    </row>
    <row r="1638" spans="1:8" s="6" customFormat="1" ht="126" x14ac:dyDescent="0.2">
      <c r="A1638" s="43">
        <f>+'Key Dates'!$B$8-60</f>
        <v>43350</v>
      </c>
      <c r="B1638" s="43">
        <f>+'Key Dates'!$B$8-60</f>
        <v>43350</v>
      </c>
      <c r="C1638" s="25" t="s">
        <v>1099</v>
      </c>
      <c r="D1638" s="23" t="s">
        <v>1085</v>
      </c>
      <c r="E1638" s="24" t="s">
        <v>138</v>
      </c>
      <c r="F1638" s="24" t="s">
        <v>216</v>
      </c>
      <c r="G1638" s="21"/>
      <c r="H1638" s="21"/>
    </row>
    <row r="1639" spans="1:8" s="6" customFormat="1" ht="126" x14ac:dyDescent="0.2">
      <c r="A1639" s="43">
        <f>+'Key Dates'!$B$8-60</f>
        <v>43350</v>
      </c>
      <c r="B1639" s="43">
        <f>+'Key Dates'!$B$8-60</f>
        <v>43350</v>
      </c>
      <c r="C1639" s="25" t="s">
        <v>1100</v>
      </c>
      <c r="D1639" s="23" t="s">
        <v>1085</v>
      </c>
      <c r="E1639" s="24" t="s">
        <v>158</v>
      </c>
      <c r="F1639" s="24" t="s">
        <v>216</v>
      </c>
      <c r="G1639" s="21"/>
      <c r="H1639" s="21"/>
    </row>
    <row r="1640" spans="1:8" s="6" customFormat="1" ht="141.75" x14ac:dyDescent="0.2">
      <c r="A1640" s="43">
        <f>+'Key Dates'!$B$8-60</f>
        <v>43350</v>
      </c>
      <c r="B1640" s="43">
        <f>+'Key Dates'!$B$8-60</f>
        <v>43350</v>
      </c>
      <c r="C1640" s="25" t="s">
        <v>1101</v>
      </c>
      <c r="D1640" s="23" t="s">
        <v>1085</v>
      </c>
      <c r="E1640" s="24" t="s">
        <v>144</v>
      </c>
      <c r="F1640" s="24" t="s">
        <v>216</v>
      </c>
      <c r="G1640" s="21"/>
      <c r="H1640" s="21"/>
    </row>
    <row r="1641" spans="1:8" s="6" customFormat="1" ht="141.75" x14ac:dyDescent="0.2">
      <c r="A1641" s="43">
        <f>+'Key Dates'!$B$8-60</f>
        <v>43350</v>
      </c>
      <c r="B1641" s="43">
        <f>+'Key Dates'!$B$8-60</f>
        <v>43350</v>
      </c>
      <c r="C1641" s="25" t="s">
        <v>1102</v>
      </c>
      <c r="D1641" s="23" t="s">
        <v>1085</v>
      </c>
      <c r="E1641" s="24" t="s">
        <v>145</v>
      </c>
      <c r="F1641" s="24" t="s">
        <v>216</v>
      </c>
      <c r="G1641" s="21"/>
      <c r="H1641" s="21"/>
    </row>
    <row r="1642" spans="1:8" s="6" customFormat="1" ht="141.75" x14ac:dyDescent="0.2">
      <c r="A1642" s="43">
        <f>+'Key Dates'!$B$8-60</f>
        <v>43350</v>
      </c>
      <c r="B1642" s="43">
        <f>+'Key Dates'!$B$8-60</f>
        <v>43350</v>
      </c>
      <c r="C1642" s="25" t="s">
        <v>1103</v>
      </c>
      <c r="D1642" s="23" t="s">
        <v>1085</v>
      </c>
      <c r="E1642" s="24" t="s">
        <v>156</v>
      </c>
      <c r="F1642" s="24" t="s">
        <v>216</v>
      </c>
      <c r="G1642" s="21"/>
      <c r="H1642" s="21"/>
    </row>
    <row r="1643" spans="1:8" s="6" customFormat="1" ht="141.75" x14ac:dyDescent="0.2">
      <c r="A1643" s="43">
        <f>+'Key Dates'!$B$8-60</f>
        <v>43350</v>
      </c>
      <c r="B1643" s="43">
        <f>+'Key Dates'!$B$8-60</f>
        <v>43350</v>
      </c>
      <c r="C1643" s="25" t="s">
        <v>1104</v>
      </c>
      <c r="D1643" s="23" t="s">
        <v>1085</v>
      </c>
      <c r="E1643" s="24" t="s">
        <v>157</v>
      </c>
      <c r="F1643" s="24" t="s">
        <v>216</v>
      </c>
      <c r="G1643" s="21"/>
      <c r="H1643" s="21"/>
    </row>
    <row r="1644" spans="1:8" s="6" customFormat="1" ht="141.75" x14ac:dyDescent="0.2">
      <c r="A1644" s="43">
        <f>+'Key Dates'!$B$8-60</f>
        <v>43350</v>
      </c>
      <c r="B1644" s="43">
        <f>+'Key Dates'!$B$8-60</f>
        <v>43350</v>
      </c>
      <c r="C1644" s="22" t="s">
        <v>2612</v>
      </c>
      <c r="D1644" s="23" t="s">
        <v>1548</v>
      </c>
      <c r="E1644" s="24" t="s">
        <v>138</v>
      </c>
      <c r="F1644" s="24" t="s">
        <v>2146</v>
      </c>
      <c r="G1644" s="21"/>
      <c r="H1644" s="21"/>
    </row>
    <row r="1645" spans="1:8" s="6" customFormat="1" ht="157.5" x14ac:dyDescent="0.2">
      <c r="A1645" s="43">
        <f>+'Key Dates'!$B$8-60</f>
        <v>43350</v>
      </c>
      <c r="B1645" s="43">
        <f>+'Key Dates'!$B$8-60</f>
        <v>43350</v>
      </c>
      <c r="C1645" s="22" t="s">
        <v>2613</v>
      </c>
      <c r="D1645" s="23" t="s">
        <v>1548</v>
      </c>
      <c r="E1645" s="24" t="s">
        <v>142</v>
      </c>
      <c r="F1645" s="24" t="s">
        <v>2146</v>
      </c>
      <c r="G1645" s="21"/>
      <c r="H1645" s="21"/>
    </row>
    <row r="1646" spans="1:8" s="6" customFormat="1" ht="157.5" x14ac:dyDescent="0.2">
      <c r="A1646" s="43">
        <f>+'Key Dates'!$B$8-60</f>
        <v>43350</v>
      </c>
      <c r="B1646" s="43">
        <f>+'Key Dates'!$B$8-60</f>
        <v>43350</v>
      </c>
      <c r="C1646" s="22" t="s">
        <v>2614</v>
      </c>
      <c r="D1646" s="23" t="s">
        <v>1548</v>
      </c>
      <c r="E1646" s="24" t="s">
        <v>158</v>
      </c>
      <c r="F1646" s="24" t="s">
        <v>2146</v>
      </c>
      <c r="G1646" s="21"/>
      <c r="H1646" s="21"/>
    </row>
    <row r="1647" spans="1:8" s="6" customFormat="1" ht="157.5" x14ac:dyDescent="0.2">
      <c r="A1647" s="43">
        <f>+'Key Dates'!$B$8-60</f>
        <v>43350</v>
      </c>
      <c r="B1647" s="43">
        <f>+'Key Dates'!$B$8-60</f>
        <v>43350</v>
      </c>
      <c r="C1647" s="22" t="s">
        <v>2615</v>
      </c>
      <c r="D1647" s="23" t="s">
        <v>1548</v>
      </c>
      <c r="E1647" s="24" t="s">
        <v>143</v>
      </c>
      <c r="F1647" s="24" t="s">
        <v>2146</v>
      </c>
      <c r="G1647" s="21"/>
      <c r="H1647" s="21"/>
    </row>
    <row r="1648" spans="1:8" s="6" customFormat="1" ht="157.5" x14ac:dyDescent="0.2">
      <c r="A1648" s="43">
        <f>+'Key Dates'!$B$8-60</f>
        <v>43350</v>
      </c>
      <c r="B1648" s="43">
        <f>+'Key Dates'!$B$8-60</f>
        <v>43350</v>
      </c>
      <c r="C1648" s="22" t="s">
        <v>2616</v>
      </c>
      <c r="D1648" s="23" t="s">
        <v>1548</v>
      </c>
      <c r="E1648" s="24" t="s">
        <v>144</v>
      </c>
      <c r="F1648" s="24" t="s">
        <v>2146</v>
      </c>
      <c r="G1648" s="21"/>
      <c r="H1648" s="21"/>
    </row>
    <row r="1649" spans="1:8" s="6" customFormat="1" ht="157.5" x14ac:dyDescent="0.2">
      <c r="A1649" s="43">
        <f>+'Key Dates'!$B$8-60</f>
        <v>43350</v>
      </c>
      <c r="B1649" s="43">
        <f>+'Key Dates'!$B$8-60</f>
        <v>43350</v>
      </c>
      <c r="C1649" s="22" t="s">
        <v>2617</v>
      </c>
      <c r="D1649" s="23" t="s">
        <v>1548</v>
      </c>
      <c r="E1649" s="24" t="s">
        <v>145</v>
      </c>
      <c r="F1649" s="24" t="s">
        <v>2146</v>
      </c>
      <c r="G1649" s="21"/>
      <c r="H1649" s="21"/>
    </row>
    <row r="1650" spans="1:8" s="6" customFormat="1" ht="157.5" x14ac:dyDescent="0.2">
      <c r="A1650" s="43">
        <f>+'Key Dates'!$B$8-60</f>
        <v>43350</v>
      </c>
      <c r="B1650" s="43">
        <f>+'Key Dates'!$B$8-60</f>
        <v>43350</v>
      </c>
      <c r="C1650" s="22" t="s">
        <v>2618</v>
      </c>
      <c r="D1650" s="23" t="s">
        <v>1548</v>
      </c>
      <c r="E1650" s="24" t="s">
        <v>156</v>
      </c>
      <c r="F1650" s="24" t="s">
        <v>2146</v>
      </c>
      <c r="G1650" s="21"/>
      <c r="H1650" s="21"/>
    </row>
    <row r="1651" spans="1:8" s="6" customFormat="1" ht="157.5" x14ac:dyDescent="0.2">
      <c r="A1651" s="43">
        <f>+'Key Dates'!$B$8-60</f>
        <v>43350</v>
      </c>
      <c r="B1651" s="43">
        <f>+'Key Dates'!$B$8-60</f>
        <v>43350</v>
      </c>
      <c r="C1651" s="22" t="s">
        <v>2619</v>
      </c>
      <c r="D1651" s="23" t="s">
        <v>1548</v>
      </c>
      <c r="E1651" s="24" t="s">
        <v>157</v>
      </c>
      <c r="F1651" s="24" t="s">
        <v>2146</v>
      </c>
      <c r="G1651" s="21"/>
      <c r="H1651" s="21"/>
    </row>
    <row r="1652" spans="1:8" s="6" customFormat="1" ht="157.5" x14ac:dyDescent="0.2">
      <c r="A1652" s="43">
        <f>+'Key Dates'!$B$8-60</f>
        <v>43350</v>
      </c>
      <c r="B1652" s="43">
        <f>+'Key Dates'!$B$8-60</f>
        <v>43350</v>
      </c>
      <c r="C1652" s="22" t="s">
        <v>2620</v>
      </c>
      <c r="D1652" s="23" t="s">
        <v>1548</v>
      </c>
      <c r="E1652" s="24" t="s">
        <v>135</v>
      </c>
      <c r="F1652" s="24" t="s">
        <v>2146</v>
      </c>
      <c r="G1652" s="21"/>
      <c r="H1652" s="21"/>
    </row>
    <row r="1653" spans="1:8" s="6" customFormat="1" ht="157.5" x14ac:dyDescent="0.2">
      <c r="A1653" s="43">
        <f>+'Key Dates'!$B$8-60</f>
        <v>43350</v>
      </c>
      <c r="B1653" s="43">
        <f>+'Key Dates'!$B$8-60</f>
        <v>43350</v>
      </c>
      <c r="C1653" s="22" t="s">
        <v>2621</v>
      </c>
      <c r="D1653" s="23" t="s">
        <v>1548</v>
      </c>
      <c r="E1653" s="24" t="s">
        <v>146</v>
      </c>
      <c r="F1653" s="24" t="s">
        <v>2146</v>
      </c>
      <c r="G1653" s="21"/>
      <c r="H1653" s="21"/>
    </row>
    <row r="1654" spans="1:8" s="6" customFormat="1" ht="157.5" x14ac:dyDescent="0.2">
      <c r="A1654" s="43">
        <f>+'Key Dates'!$B$8-60</f>
        <v>43350</v>
      </c>
      <c r="B1654" s="43">
        <f>+'Key Dates'!$B$8-60</f>
        <v>43350</v>
      </c>
      <c r="C1654" s="22" t="s">
        <v>2622</v>
      </c>
      <c r="D1654" s="23" t="s">
        <v>1548</v>
      </c>
      <c r="E1654" s="24" t="s">
        <v>147</v>
      </c>
      <c r="F1654" s="24" t="s">
        <v>2146</v>
      </c>
      <c r="G1654" s="21"/>
      <c r="H1654" s="21"/>
    </row>
    <row r="1655" spans="1:8" s="6" customFormat="1" ht="63" x14ac:dyDescent="0.2">
      <c r="A1655" s="43">
        <f>+'Key Dates'!$B$8-60</f>
        <v>43350</v>
      </c>
      <c r="B1655" s="43">
        <f>+'Key Dates'!$B$8-60</f>
        <v>43350</v>
      </c>
      <c r="C1655" s="25" t="s">
        <v>724</v>
      </c>
      <c r="D1655" s="23" t="s">
        <v>32</v>
      </c>
      <c r="E1655" s="24" t="s">
        <v>138</v>
      </c>
      <c r="F1655" s="24" t="s">
        <v>49</v>
      </c>
      <c r="G1655" s="21"/>
      <c r="H1655" s="21"/>
    </row>
    <row r="1656" spans="1:8" s="6" customFormat="1" ht="78.75" x14ac:dyDescent="0.2">
      <c r="A1656" s="43">
        <f>+'Key Dates'!$B$8-60</f>
        <v>43350</v>
      </c>
      <c r="B1656" s="43">
        <f>+'Key Dates'!$B$8-60</f>
        <v>43350</v>
      </c>
      <c r="C1656" s="25" t="s">
        <v>725</v>
      </c>
      <c r="D1656" s="23" t="s">
        <v>32</v>
      </c>
      <c r="E1656" s="24" t="s">
        <v>158</v>
      </c>
      <c r="F1656" s="24" t="s">
        <v>49</v>
      </c>
      <c r="G1656" s="21"/>
      <c r="H1656" s="21"/>
    </row>
    <row r="1657" spans="1:8" s="6" customFormat="1" ht="78.75" x14ac:dyDescent="0.2">
      <c r="A1657" s="43">
        <f>+'Key Dates'!$B$8-60</f>
        <v>43350</v>
      </c>
      <c r="B1657" s="43">
        <f>+'Key Dates'!$B$8-60</f>
        <v>43350</v>
      </c>
      <c r="C1657" s="25" t="s">
        <v>726</v>
      </c>
      <c r="D1657" s="23" t="s">
        <v>32</v>
      </c>
      <c r="E1657" s="24" t="s">
        <v>144</v>
      </c>
      <c r="F1657" s="24" t="s">
        <v>49</v>
      </c>
      <c r="G1657" s="21"/>
      <c r="H1657" s="21"/>
    </row>
    <row r="1658" spans="1:8" s="6" customFormat="1" ht="78.75" x14ac:dyDescent="0.2">
      <c r="A1658" s="43">
        <f>+'Key Dates'!$B$8-60</f>
        <v>43350</v>
      </c>
      <c r="B1658" s="43">
        <f>+'Key Dates'!$B$8-60</f>
        <v>43350</v>
      </c>
      <c r="C1658" s="25" t="s">
        <v>727</v>
      </c>
      <c r="D1658" s="23" t="s">
        <v>32</v>
      </c>
      <c r="E1658" s="24" t="s">
        <v>145</v>
      </c>
      <c r="F1658" s="24" t="s">
        <v>49</v>
      </c>
      <c r="G1658" s="21"/>
      <c r="H1658" s="21"/>
    </row>
    <row r="1659" spans="1:8" s="6" customFormat="1" ht="78.75" x14ac:dyDescent="0.2">
      <c r="A1659" s="43">
        <f>+'Key Dates'!$B$8-60</f>
        <v>43350</v>
      </c>
      <c r="B1659" s="43">
        <f>+'Key Dates'!$B$8-60</f>
        <v>43350</v>
      </c>
      <c r="C1659" s="25" t="s">
        <v>728</v>
      </c>
      <c r="D1659" s="23" t="s">
        <v>32</v>
      </c>
      <c r="E1659" s="24" t="s">
        <v>156</v>
      </c>
      <c r="F1659" s="24" t="s">
        <v>49</v>
      </c>
      <c r="G1659" s="21"/>
      <c r="H1659" s="21"/>
    </row>
    <row r="1660" spans="1:8" s="6" customFormat="1" ht="78.75" x14ac:dyDescent="0.2">
      <c r="A1660" s="43">
        <f>+'Key Dates'!$B$8-60</f>
        <v>43350</v>
      </c>
      <c r="B1660" s="43">
        <f>+'Key Dates'!$B$8-60</f>
        <v>43350</v>
      </c>
      <c r="C1660" s="25" t="s">
        <v>729</v>
      </c>
      <c r="D1660" s="23" t="s">
        <v>32</v>
      </c>
      <c r="E1660" s="24" t="s">
        <v>157</v>
      </c>
      <c r="F1660" s="24" t="s">
        <v>49</v>
      </c>
      <c r="G1660" s="21"/>
      <c r="H1660" s="21"/>
    </row>
    <row r="1661" spans="1:8" s="6" customFormat="1" ht="173.25" x14ac:dyDescent="0.2">
      <c r="A1661" s="43">
        <f>+'Key Dates'!$B$7+30</f>
        <v>43356</v>
      </c>
      <c r="B1661" s="43">
        <f>+'Key Dates'!$B$7+30</f>
        <v>43356</v>
      </c>
      <c r="C1661" s="25" t="s">
        <v>1066</v>
      </c>
      <c r="D1661" s="23" t="s">
        <v>1059</v>
      </c>
      <c r="E1661" s="24" t="s">
        <v>138</v>
      </c>
      <c r="F1661" s="24" t="s">
        <v>46</v>
      </c>
      <c r="G1661" s="21"/>
      <c r="H1661" s="21"/>
    </row>
    <row r="1662" spans="1:8" s="6" customFormat="1" ht="173.25" x14ac:dyDescent="0.2">
      <c r="A1662" s="43">
        <f>+'Key Dates'!$B$7+30</f>
        <v>43356</v>
      </c>
      <c r="B1662" s="43">
        <f>+'Key Dates'!$B$7+30</f>
        <v>43356</v>
      </c>
      <c r="C1662" s="25" t="s">
        <v>1067</v>
      </c>
      <c r="D1662" s="23" t="s">
        <v>1059</v>
      </c>
      <c r="E1662" s="24" t="s">
        <v>158</v>
      </c>
      <c r="F1662" s="24" t="s">
        <v>46</v>
      </c>
      <c r="G1662" s="21"/>
      <c r="H1662" s="21"/>
    </row>
    <row r="1663" spans="1:8" s="6" customFormat="1" ht="173.25" x14ac:dyDescent="0.2">
      <c r="A1663" s="43">
        <f>+'Key Dates'!$B$7+30</f>
        <v>43356</v>
      </c>
      <c r="B1663" s="43">
        <f>+'Key Dates'!$B$7+30</f>
        <v>43356</v>
      </c>
      <c r="C1663" s="25" t="s">
        <v>1068</v>
      </c>
      <c r="D1663" s="23" t="s">
        <v>1059</v>
      </c>
      <c r="E1663" s="24" t="s">
        <v>144</v>
      </c>
      <c r="F1663" s="24" t="s">
        <v>46</v>
      </c>
      <c r="G1663" s="21"/>
      <c r="H1663" s="21"/>
    </row>
    <row r="1664" spans="1:8" s="6" customFormat="1" ht="189" x14ac:dyDescent="0.2">
      <c r="A1664" s="43">
        <f>+'Key Dates'!$B$7+30</f>
        <v>43356</v>
      </c>
      <c r="B1664" s="43">
        <f>+'Key Dates'!$B$7+30</f>
        <v>43356</v>
      </c>
      <c r="C1664" s="25" t="s">
        <v>1069</v>
      </c>
      <c r="D1664" s="23" t="s">
        <v>1059</v>
      </c>
      <c r="E1664" s="24" t="s">
        <v>145</v>
      </c>
      <c r="F1664" s="24" t="s">
        <v>46</v>
      </c>
      <c r="G1664" s="21"/>
      <c r="H1664" s="21"/>
    </row>
    <row r="1665" spans="1:8" s="6" customFormat="1" ht="189" x14ac:dyDescent="0.2">
      <c r="A1665" s="43">
        <f>+'Key Dates'!$B$7+30</f>
        <v>43356</v>
      </c>
      <c r="B1665" s="43">
        <f>+'Key Dates'!$B$7+30</f>
        <v>43356</v>
      </c>
      <c r="C1665" s="25" t="s">
        <v>1070</v>
      </c>
      <c r="D1665" s="23" t="s">
        <v>1059</v>
      </c>
      <c r="E1665" s="24" t="s">
        <v>156</v>
      </c>
      <c r="F1665" s="24" t="s">
        <v>46</v>
      </c>
      <c r="G1665" s="21"/>
      <c r="H1665" s="21"/>
    </row>
    <row r="1666" spans="1:8" s="6" customFormat="1" ht="189" x14ac:dyDescent="0.2">
      <c r="A1666" s="43">
        <f>+'Key Dates'!$B$7+30</f>
        <v>43356</v>
      </c>
      <c r="B1666" s="43">
        <f>+'Key Dates'!$B$7+30</f>
        <v>43356</v>
      </c>
      <c r="C1666" s="25" t="s">
        <v>1071</v>
      </c>
      <c r="D1666" s="23" t="s">
        <v>1059</v>
      </c>
      <c r="E1666" s="24" t="s">
        <v>157</v>
      </c>
      <c r="F1666" s="24" t="s">
        <v>46</v>
      </c>
      <c r="G1666" s="21"/>
      <c r="H1666" s="21"/>
    </row>
    <row r="1667" spans="1:8" s="6" customFormat="1" ht="189" x14ac:dyDescent="0.2">
      <c r="A1667" s="43">
        <f>+'Key Dates'!$B$7+30</f>
        <v>43356</v>
      </c>
      <c r="B1667" s="43">
        <f>+'Key Dates'!$B$7+30</f>
        <v>43356</v>
      </c>
      <c r="C1667" s="25" t="s">
        <v>1072</v>
      </c>
      <c r="D1667" s="23" t="s">
        <v>1059</v>
      </c>
      <c r="E1667" s="24" t="s">
        <v>146</v>
      </c>
      <c r="F1667" s="24" t="s">
        <v>46</v>
      </c>
      <c r="G1667" s="21"/>
      <c r="H1667" s="21"/>
    </row>
    <row r="1668" spans="1:8" s="6" customFormat="1" ht="189" x14ac:dyDescent="0.2">
      <c r="A1668" s="43">
        <f>+'Key Dates'!$B$7+30</f>
        <v>43356</v>
      </c>
      <c r="B1668" s="43">
        <f>+'Key Dates'!$B$7+30</f>
        <v>43356</v>
      </c>
      <c r="C1668" s="25" t="s">
        <v>1073</v>
      </c>
      <c r="D1668" s="23" t="s">
        <v>1059</v>
      </c>
      <c r="E1668" s="24" t="s">
        <v>147</v>
      </c>
      <c r="F1668" s="24" t="s">
        <v>46</v>
      </c>
      <c r="G1668" s="21"/>
      <c r="H1668" s="21"/>
    </row>
    <row r="1669" spans="1:8" s="6" customFormat="1" ht="126" x14ac:dyDescent="0.2">
      <c r="A1669" s="43">
        <f>+'Key Dates'!$B$8-47</f>
        <v>43363</v>
      </c>
      <c r="B1669" s="43">
        <f>+'Key Dates'!$B$8-47</f>
        <v>43363</v>
      </c>
      <c r="C1669" s="22" t="s">
        <v>2674</v>
      </c>
      <c r="D1669" s="23" t="s">
        <v>130</v>
      </c>
      <c r="E1669" s="24" t="s">
        <v>138</v>
      </c>
      <c r="F1669" s="24" t="s">
        <v>2147</v>
      </c>
      <c r="G1669" s="21"/>
      <c r="H1669" s="21"/>
    </row>
    <row r="1670" spans="1:8" s="6" customFormat="1" ht="126" x14ac:dyDescent="0.2">
      <c r="A1670" s="43">
        <f>+'Key Dates'!$B$8-47</f>
        <v>43363</v>
      </c>
      <c r="B1670" s="43">
        <f>+'Key Dates'!$B$8-47</f>
        <v>43363</v>
      </c>
      <c r="C1670" s="22" t="s">
        <v>2675</v>
      </c>
      <c r="D1670" s="23" t="s">
        <v>130</v>
      </c>
      <c r="E1670" s="24" t="s">
        <v>158</v>
      </c>
      <c r="F1670" s="24" t="s">
        <v>2147</v>
      </c>
      <c r="G1670" s="21"/>
      <c r="H1670" s="21"/>
    </row>
    <row r="1671" spans="1:8" s="6" customFormat="1" ht="126" x14ac:dyDescent="0.2">
      <c r="A1671" s="43">
        <f>+'Key Dates'!$B$8-47</f>
        <v>43363</v>
      </c>
      <c r="B1671" s="43">
        <f>+'Key Dates'!$B$8-47</f>
        <v>43363</v>
      </c>
      <c r="C1671" s="22" t="s">
        <v>2676</v>
      </c>
      <c r="D1671" s="23" t="s">
        <v>130</v>
      </c>
      <c r="E1671" s="24" t="s">
        <v>144</v>
      </c>
      <c r="F1671" s="24" t="s">
        <v>2147</v>
      </c>
      <c r="G1671" s="21"/>
      <c r="H1671" s="21"/>
    </row>
    <row r="1672" spans="1:8" s="6" customFormat="1" ht="126" x14ac:dyDescent="0.2">
      <c r="A1672" s="43">
        <f>+'Key Dates'!$B$8-47</f>
        <v>43363</v>
      </c>
      <c r="B1672" s="43">
        <f>+'Key Dates'!$B$8-47</f>
        <v>43363</v>
      </c>
      <c r="C1672" s="22" t="s">
        <v>2677</v>
      </c>
      <c r="D1672" s="23" t="s">
        <v>130</v>
      </c>
      <c r="E1672" s="24" t="s">
        <v>145</v>
      </c>
      <c r="F1672" s="24" t="s">
        <v>2147</v>
      </c>
      <c r="G1672" s="21"/>
      <c r="H1672" s="21"/>
    </row>
    <row r="1673" spans="1:8" s="6" customFormat="1" ht="126" x14ac:dyDescent="0.2">
      <c r="A1673" s="43">
        <f>+'Key Dates'!$B$8-47</f>
        <v>43363</v>
      </c>
      <c r="B1673" s="43">
        <f>+'Key Dates'!$B$8-47</f>
        <v>43363</v>
      </c>
      <c r="C1673" s="22" t="s">
        <v>2678</v>
      </c>
      <c r="D1673" s="23" t="s">
        <v>130</v>
      </c>
      <c r="E1673" s="24" t="s">
        <v>156</v>
      </c>
      <c r="F1673" s="24" t="s">
        <v>2147</v>
      </c>
      <c r="G1673" s="21"/>
      <c r="H1673" s="21"/>
    </row>
    <row r="1674" spans="1:8" s="6" customFormat="1" ht="141.75" x14ac:dyDescent="0.2">
      <c r="A1674" s="43">
        <f>+'Key Dates'!$B$8-47</f>
        <v>43363</v>
      </c>
      <c r="B1674" s="43">
        <f>+'Key Dates'!$B$8-47</f>
        <v>43363</v>
      </c>
      <c r="C1674" s="22" t="s">
        <v>2679</v>
      </c>
      <c r="D1674" s="23" t="s">
        <v>130</v>
      </c>
      <c r="E1674" s="24" t="s">
        <v>157</v>
      </c>
      <c r="F1674" s="24" t="s">
        <v>2147</v>
      </c>
      <c r="G1674" s="21"/>
      <c r="H1674" s="21"/>
    </row>
    <row r="1675" spans="1:8" s="6" customFormat="1" ht="63" x14ac:dyDescent="0.2">
      <c r="A1675" s="43">
        <f>+'Key Dates'!$B$8-47</f>
        <v>43363</v>
      </c>
      <c r="B1675" s="43">
        <f>+'Key Dates'!$B$8-47</f>
        <v>43363</v>
      </c>
      <c r="C1675" s="25" t="s">
        <v>1553</v>
      </c>
      <c r="D1675" s="23" t="s">
        <v>1550</v>
      </c>
      <c r="E1675" s="24" t="s">
        <v>138</v>
      </c>
      <c r="F1675" s="24" t="s">
        <v>216</v>
      </c>
      <c r="G1675" s="21"/>
      <c r="H1675" s="21"/>
    </row>
    <row r="1676" spans="1:8" s="6" customFormat="1" ht="63" x14ac:dyDescent="0.2">
      <c r="A1676" s="43">
        <f>+'Key Dates'!$B$8-47</f>
        <v>43363</v>
      </c>
      <c r="B1676" s="43">
        <f>+'Key Dates'!$B$8-47</f>
        <v>43363</v>
      </c>
      <c r="C1676" s="25" t="s">
        <v>1554</v>
      </c>
      <c r="D1676" s="23" t="s">
        <v>1550</v>
      </c>
      <c r="E1676" s="24" t="s">
        <v>158</v>
      </c>
      <c r="F1676" s="24" t="s">
        <v>216</v>
      </c>
      <c r="G1676" s="21"/>
      <c r="H1676" s="21"/>
    </row>
    <row r="1677" spans="1:8" s="6" customFormat="1" ht="94.5" x14ac:dyDescent="0.2">
      <c r="A1677" s="43">
        <f>'Key Dates'!$B$8-46</f>
        <v>43364</v>
      </c>
      <c r="B1677" s="43">
        <f>'Key Dates'!$B$8-46</f>
        <v>43364</v>
      </c>
      <c r="C1677" s="25" t="s">
        <v>578</v>
      </c>
      <c r="D1677" s="23" t="s">
        <v>567</v>
      </c>
      <c r="E1677" s="24" t="s">
        <v>138</v>
      </c>
      <c r="F1677" s="24" t="s">
        <v>10</v>
      </c>
      <c r="G1677" s="21"/>
      <c r="H1677" s="21"/>
    </row>
    <row r="1678" spans="1:8" s="6" customFormat="1" ht="94.5" x14ac:dyDescent="0.2">
      <c r="A1678" s="43">
        <f>'Key Dates'!$B$8-46</f>
        <v>43364</v>
      </c>
      <c r="B1678" s="43">
        <f>'Key Dates'!$B$8-46</f>
        <v>43364</v>
      </c>
      <c r="C1678" s="25" t="s">
        <v>577</v>
      </c>
      <c r="D1678" s="23" t="s">
        <v>567</v>
      </c>
      <c r="E1678" s="24" t="s">
        <v>142</v>
      </c>
      <c r="F1678" s="24" t="s">
        <v>10</v>
      </c>
      <c r="G1678" s="21"/>
      <c r="H1678" s="21"/>
    </row>
    <row r="1679" spans="1:8" s="6" customFormat="1" ht="94.5" x14ac:dyDescent="0.2">
      <c r="A1679" s="43">
        <f>'Key Dates'!$B$8-46</f>
        <v>43364</v>
      </c>
      <c r="B1679" s="43">
        <f>'Key Dates'!$B$8-46</f>
        <v>43364</v>
      </c>
      <c r="C1679" s="25" t="s">
        <v>576</v>
      </c>
      <c r="D1679" s="23" t="s">
        <v>567</v>
      </c>
      <c r="E1679" s="24" t="s">
        <v>158</v>
      </c>
      <c r="F1679" s="24" t="s">
        <v>10</v>
      </c>
      <c r="G1679" s="21"/>
      <c r="H1679" s="21"/>
    </row>
    <row r="1680" spans="1:8" s="6" customFormat="1" ht="94.5" x14ac:dyDescent="0.2">
      <c r="A1680" s="43">
        <f>'Key Dates'!$B$8-46</f>
        <v>43364</v>
      </c>
      <c r="B1680" s="43">
        <f>'Key Dates'!$B$8-46</f>
        <v>43364</v>
      </c>
      <c r="C1680" s="25" t="s">
        <v>575</v>
      </c>
      <c r="D1680" s="23" t="s">
        <v>567</v>
      </c>
      <c r="E1680" s="24" t="s">
        <v>143</v>
      </c>
      <c r="F1680" s="24" t="s">
        <v>10</v>
      </c>
      <c r="G1680" s="21"/>
      <c r="H1680" s="21"/>
    </row>
    <row r="1681" spans="1:8" s="6" customFormat="1" ht="94.5" x14ac:dyDescent="0.2">
      <c r="A1681" s="43">
        <f>'Key Dates'!$B$8-46</f>
        <v>43364</v>
      </c>
      <c r="B1681" s="43">
        <f>'Key Dates'!$B$8-46</f>
        <v>43364</v>
      </c>
      <c r="C1681" s="25" t="s">
        <v>574</v>
      </c>
      <c r="D1681" s="23" t="s">
        <v>567</v>
      </c>
      <c r="E1681" s="24" t="s">
        <v>144</v>
      </c>
      <c r="F1681" s="24" t="s">
        <v>10</v>
      </c>
      <c r="G1681" s="21"/>
      <c r="H1681" s="21"/>
    </row>
    <row r="1682" spans="1:8" s="6" customFormat="1" ht="94.5" x14ac:dyDescent="0.2">
      <c r="A1682" s="43">
        <f>'Key Dates'!$B$8-46</f>
        <v>43364</v>
      </c>
      <c r="B1682" s="43">
        <f>'Key Dates'!$B$8-46</f>
        <v>43364</v>
      </c>
      <c r="C1682" s="25" t="s">
        <v>573</v>
      </c>
      <c r="D1682" s="23" t="s">
        <v>567</v>
      </c>
      <c r="E1682" s="24" t="s">
        <v>145</v>
      </c>
      <c r="F1682" s="24" t="s">
        <v>10</v>
      </c>
      <c r="G1682" s="21"/>
      <c r="H1682" s="21"/>
    </row>
    <row r="1683" spans="1:8" s="6" customFormat="1" ht="94.5" x14ac:dyDescent="0.2">
      <c r="A1683" s="43">
        <f>'Key Dates'!$B$8-46</f>
        <v>43364</v>
      </c>
      <c r="B1683" s="43">
        <f>'Key Dates'!$B$8-46</f>
        <v>43364</v>
      </c>
      <c r="C1683" s="25" t="s">
        <v>572</v>
      </c>
      <c r="D1683" s="23" t="s">
        <v>567</v>
      </c>
      <c r="E1683" s="24" t="s">
        <v>156</v>
      </c>
      <c r="F1683" s="24" t="s">
        <v>10</v>
      </c>
      <c r="G1683" s="21"/>
      <c r="H1683" s="21"/>
    </row>
    <row r="1684" spans="1:8" s="6" customFormat="1" ht="94.5" x14ac:dyDescent="0.2">
      <c r="A1684" s="43">
        <f>'Key Dates'!$B$8-46</f>
        <v>43364</v>
      </c>
      <c r="B1684" s="43">
        <f>'Key Dates'!$B$8-46</f>
        <v>43364</v>
      </c>
      <c r="C1684" s="25" t="s">
        <v>571</v>
      </c>
      <c r="D1684" s="23" t="s">
        <v>567</v>
      </c>
      <c r="E1684" s="24" t="s">
        <v>157</v>
      </c>
      <c r="F1684" s="24" t="s">
        <v>10</v>
      </c>
      <c r="G1684" s="21"/>
      <c r="H1684" s="21"/>
    </row>
    <row r="1685" spans="1:8" s="6" customFormat="1" ht="94.5" x14ac:dyDescent="0.2">
      <c r="A1685" s="43">
        <f>'Key Dates'!$B$8-46</f>
        <v>43364</v>
      </c>
      <c r="B1685" s="43">
        <f>'Key Dates'!$B$8-46</f>
        <v>43364</v>
      </c>
      <c r="C1685" s="25" t="s">
        <v>568</v>
      </c>
      <c r="D1685" s="23" t="s">
        <v>567</v>
      </c>
      <c r="E1685" s="24" t="s">
        <v>135</v>
      </c>
      <c r="F1685" s="24" t="s">
        <v>10</v>
      </c>
      <c r="G1685" s="21"/>
      <c r="H1685" s="21"/>
    </row>
    <row r="1686" spans="1:8" s="6" customFormat="1" ht="94.5" x14ac:dyDescent="0.2">
      <c r="A1686" s="43">
        <f>'Key Dates'!$B$8-46</f>
        <v>43364</v>
      </c>
      <c r="B1686" s="43">
        <f>'Key Dates'!$B$8-46</f>
        <v>43364</v>
      </c>
      <c r="C1686" s="25" t="s">
        <v>570</v>
      </c>
      <c r="D1686" s="23" t="s">
        <v>567</v>
      </c>
      <c r="E1686" s="24" t="s">
        <v>146</v>
      </c>
      <c r="F1686" s="24" t="s">
        <v>10</v>
      </c>
      <c r="G1686" s="21"/>
      <c r="H1686" s="21"/>
    </row>
    <row r="1687" spans="1:8" s="6" customFormat="1" ht="94.5" x14ac:dyDescent="0.2">
      <c r="A1687" s="43">
        <f>'Key Dates'!$B$8-46</f>
        <v>43364</v>
      </c>
      <c r="B1687" s="43">
        <f>'Key Dates'!$B$8-46</f>
        <v>43364</v>
      </c>
      <c r="C1687" s="25" t="s">
        <v>569</v>
      </c>
      <c r="D1687" s="23" t="s">
        <v>567</v>
      </c>
      <c r="E1687" s="24" t="s">
        <v>146</v>
      </c>
      <c r="F1687" s="24" t="s">
        <v>10</v>
      </c>
      <c r="G1687" s="21"/>
      <c r="H1687" s="21"/>
    </row>
    <row r="1688" spans="1:8" s="6" customFormat="1" ht="157.5" x14ac:dyDescent="0.2">
      <c r="A1688" s="43">
        <f>+'Key Dates'!$B$8-46</f>
        <v>43364</v>
      </c>
      <c r="B1688" s="43">
        <f>+'Key Dates'!$B$8-46</f>
        <v>43364</v>
      </c>
      <c r="C1688" s="22" t="s">
        <v>2281</v>
      </c>
      <c r="D1688" s="23" t="s">
        <v>67</v>
      </c>
      <c r="E1688" s="24" t="s">
        <v>138</v>
      </c>
      <c r="F1688" s="24" t="s">
        <v>2145</v>
      </c>
      <c r="G1688" s="21"/>
      <c r="H1688" s="21"/>
    </row>
    <row r="1689" spans="1:8" s="6" customFormat="1" ht="157.5" x14ac:dyDescent="0.2">
      <c r="A1689" s="43">
        <f>+'Key Dates'!$B$8-46</f>
        <v>43364</v>
      </c>
      <c r="B1689" s="43">
        <f>+'Key Dates'!$B$8-46</f>
        <v>43364</v>
      </c>
      <c r="C1689" s="22" t="s">
        <v>2282</v>
      </c>
      <c r="D1689" s="23" t="s">
        <v>67</v>
      </c>
      <c r="E1689" s="24" t="s">
        <v>158</v>
      </c>
      <c r="F1689" s="24" t="s">
        <v>2145</v>
      </c>
      <c r="G1689" s="21"/>
      <c r="H1689" s="21"/>
    </row>
    <row r="1690" spans="1:8" s="6" customFormat="1" ht="141.75" x14ac:dyDescent="0.2">
      <c r="A1690" s="43">
        <f>+'Key Dates'!$B$8-46</f>
        <v>43364</v>
      </c>
      <c r="B1690" s="43">
        <f>+'Key Dates'!$B$8-46</f>
        <v>43364</v>
      </c>
      <c r="C1690" s="22" t="s">
        <v>2685</v>
      </c>
      <c r="D1690" s="23" t="s">
        <v>29</v>
      </c>
      <c r="E1690" s="24" t="s">
        <v>138</v>
      </c>
      <c r="F1690" s="24" t="s">
        <v>216</v>
      </c>
      <c r="G1690" s="21"/>
      <c r="H1690" s="21"/>
    </row>
    <row r="1691" spans="1:8" s="6" customFormat="1" ht="141.75" x14ac:dyDescent="0.2">
      <c r="A1691" s="43">
        <f>+'Key Dates'!$B$8-46</f>
        <v>43364</v>
      </c>
      <c r="B1691" s="43">
        <f>+'Key Dates'!$B$8-46</f>
        <v>43364</v>
      </c>
      <c r="C1691" s="22" t="s">
        <v>2684</v>
      </c>
      <c r="D1691" s="23" t="s">
        <v>29</v>
      </c>
      <c r="E1691" s="24" t="s">
        <v>158</v>
      </c>
      <c r="F1691" s="24" t="s">
        <v>216</v>
      </c>
      <c r="G1691" s="21"/>
      <c r="H1691" s="21"/>
    </row>
    <row r="1692" spans="1:8" s="6" customFormat="1" ht="157.5" x14ac:dyDescent="0.2">
      <c r="A1692" s="43">
        <f>+'Key Dates'!$B$8-46</f>
        <v>43364</v>
      </c>
      <c r="B1692" s="43">
        <f>+'Key Dates'!$B$8-46</f>
        <v>43364</v>
      </c>
      <c r="C1692" s="22" t="s">
        <v>2683</v>
      </c>
      <c r="D1692" s="23" t="s">
        <v>29</v>
      </c>
      <c r="E1692" s="24" t="s">
        <v>144</v>
      </c>
      <c r="F1692" s="24" t="s">
        <v>216</v>
      </c>
      <c r="G1692" s="21"/>
      <c r="H1692" s="21"/>
    </row>
    <row r="1693" spans="1:8" s="6" customFormat="1" ht="157.5" x14ac:dyDescent="0.2">
      <c r="A1693" s="43">
        <f>+'Key Dates'!$B$8-46</f>
        <v>43364</v>
      </c>
      <c r="B1693" s="43">
        <f>+'Key Dates'!$B$8-46</f>
        <v>43364</v>
      </c>
      <c r="C1693" s="22" t="s">
        <v>2682</v>
      </c>
      <c r="D1693" s="23" t="s">
        <v>29</v>
      </c>
      <c r="E1693" s="24" t="s">
        <v>145</v>
      </c>
      <c r="F1693" s="24" t="s">
        <v>216</v>
      </c>
      <c r="G1693" s="21"/>
      <c r="H1693" s="21"/>
    </row>
    <row r="1694" spans="1:8" s="6" customFormat="1" ht="157.5" x14ac:dyDescent="0.2">
      <c r="A1694" s="43">
        <f>+'Key Dates'!$B$8-46</f>
        <v>43364</v>
      </c>
      <c r="B1694" s="43">
        <f>+'Key Dates'!$B$8-46</f>
        <v>43364</v>
      </c>
      <c r="C1694" s="22" t="s">
        <v>2681</v>
      </c>
      <c r="D1694" s="23" t="s">
        <v>29</v>
      </c>
      <c r="E1694" s="24" t="s">
        <v>156</v>
      </c>
      <c r="F1694" s="24" t="s">
        <v>216</v>
      </c>
      <c r="G1694" s="21"/>
      <c r="H1694" s="21"/>
    </row>
    <row r="1695" spans="1:8" s="6" customFormat="1" ht="157.5" x14ac:dyDescent="0.2">
      <c r="A1695" s="43">
        <f>+'Key Dates'!$B$8-46</f>
        <v>43364</v>
      </c>
      <c r="B1695" s="43">
        <f>+'Key Dates'!$B$8-46</f>
        <v>43364</v>
      </c>
      <c r="C1695" s="22" t="s">
        <v>2680</v>
      </c>
      <c r="D1695" s="23" t="s">
        <v>29</v>
      </c>
      <c r="E1695" s="24" t="s">
        <v>157</v>
      </c>
      <c r="F1695" s="24" t="s">
        <v>216</v>
      </c>
      <c r="G1695" s="21"/>
      <c r="H1695" s="21"/>
    </row>
    <row r="1696" spans="1:8" s="6" customFormat="1" ht="189" x14ac:dyDescent="0.2">
      <c r="A1696" s="43">
        <f>+'Key Dates'!$B$8-46</f>
        <v>43364</v>
      </c>
      <c r="B1696" s="43">
        <f>+'Key Dates'!$B$8-14</f>
        <v>43396</v>
      </c>
      <c r="C1696" s="22" t="s">
        <v>2686</v>
      </c>
      <c r="D1696" s="23" t="s">
        <v>22</v>
      </c>
      <c r="E1696" s="24" t="s">
        <v>138</v>
      </c>
      <c r="F1696" s="24" t="s">
        <v>2144</v>
      </c>
      <c r="G1696" s="21"/>
      <c r="H1696" s="21"/>
    </row>
    <row r="1697" spans="1:8" s="6" customFormat="1" ht="189" x14ac:dyDescent="0.2">
      <c r="A1697" s="43">
        <f>+'Key Dates'!$B$8-46</f>
        <v>43364</v>
      </c>
      <c r="B1697" s="43">
        <f>+'Key Dates'!$B$8-14</f>
        <v>43396</v>
      </c>
      <c r="C1697" s="22" t="s">
        <v>2687</v>
      </c>
      <c r="D1697" s="23" t="s">
        <v>22</v>
      </c>
      <c r="E1697" s="24" t="s">
        <v>142</v>
      </c>
      <c r="F1697" s="24" t="s">
        <v>2144</v>
      </c>
      <c r="G1697" s="21"/>
      <c r="H1697" s="21"/>
    </row>
    <row r="1698" spans="1:8" s="6" customFormat="1" ht="189" x14ac:dyDescent="0.2">
      <c r="A1698" s="43">
        <f>+'Key Dates'!$B$8-46</f>
        <v>43364</v>
      </c>
      <c r="B1698" s="43">
        <f>+'Key Dates'!$B$8-14</f>
        <v>43396</v>
      </c>
      <c r="C1698" s="22" t="s">
        <v>2688</v>
      </c>
      <c r="D1698" s="23" t="s">
        <v>22</v>
      </c>
      <c r="E1698" s="24" t="s">
        <v>158</v>
      </c>
      <c r="F1698" s="24" t="s">
        <v>2144</v>
      </c>
      <c r="G1698" s="21"/>
      <c r="H1698" s="21"/>
    </row>
    <row r="1699" spans="1:8" s="6" customFormat="1" ht="189" x14ac:dyDescent="0.2">
      <c r="A1699" s="43">
        <f>+'Key Dates'!$B$8-46</f>
        <v>43364</v>
      </c>
      <c r="B1699" s="43">
        <f>+'Key Dates'!$B$8-14</f>
        <v>43396</v>
      </c>
      <c r="C1699" s="22" t="s">
        <v>2689</v>
      </c>
      <c r="D1699" s="23" t="s">
        <v>22</v>
      </c>
      <c r="E1699" s="24" t="s">
        <v>143</v>
      </c>
      <c r="F1699" s="24" t="s">
        <v>2144</v>
      </c>
      <c r="G1699" s="21"/>
      <c r="H1699" s="21"/>
    </row>
    <row r="1700" spans="1:8" s="6" customFormat="1" ht="189" x14ac:dyDescent="0.2">
      <c r="A1700" s="43">
        <f>+'Key Dates'!$B$8-46</f>
        <v>43364</v>
      </c>
      <c r="B1700" s="43">
        <f>+'Key Dates'!$B$8-14</f>
        <v>43396</v>
      </c>
      <c r="C1700" s="22" t="s">
        <v>2690</v>
      </c>
      <c r="D1700" s="23" t="s">
        <v>22</v>
      </c>
      <c r="E1700" s="24" t="s">
        <v>144</v>
      </c>
      <c r="F1700" s="24" t="s">
        <v>2144</v>
      </c>
      <c r="G1700" s="21"/>
      <c r="H1700" s="21"/>
    </row>
    <row r="1701" spans="1:8" s="6" customFormat="1" ht="189" x14ac:dyDescent="0.2">
      <c r="A1701" s="43">
        <f>+'Key Dates'!$B$8-46</f>
        <v>43364</v>
      </c>
      <c r="B1701" s="43">
        <f>+'Key Dates'!$B$8-14</f>
        <v>43396</v>
      </c>
      <c r="C1701" s="22" t="s">
        <v>2691</v>
      </c>
      <c r="D1701" s="23" t="s">
        <v>22</v>
      </c>
      <c r="E1701" s="24" t="s">
        <v>145</v>
      </c>
      <c r="F1701" s="24" t="s">
        <v>2144</v>
      </c>
      <c r="G1701" s="21"/>
      <c r="H1701" s="21"/>
    </row>
    <row r="1702" spans="1:8" s="6" customFormat="1" ht="189" x14ac:dyDescent="0.2">
      <c r="A1702" s="43">
        <f>+'Key Dates'!$B$8-46</f>
        <v>43364</v>
      </c>
      <c r="B1702" s="43">
        <f>+'Key Dates'!$B$8-14</f>
        <v>43396</v>
      </c>
      <c r="C1702" s="22" t="s">
        <v>2692</v>
      </c>
      <c r="D1702" s="23" t="s">
        <v>22</v>
      </c>
      <c r="E1702" s="24" t="s">
        <v>156</v>
      </c>
      <c r="F1702" s="24" t="s">
        <v>2144</v>
      </c>
      <c r="G1702" s="21"/>
      <c r="H1702" s="21"/>
    </row>
    <row r="1703" spans="1:8" s="6" customFormat="1" ht="204.75" x14ac:dyDescent="0.2">
      <c r="A1703" s="43">
        <f>+'Key Dates'!$B$8-46</f>
        <v>43364</v>
      </c>
      <c r="B1703" s="43">
        <f>+'Key Dates'!$B$8-14</f>
        <v>43396</v>
      </c>
      <c r="C1703" s="22" t="s">
        <v>2693</v>
      </c>
      <c r="D1703" s="23" t="s">
        <v>22</v>
      </c>
      <c r="E1703" s="24" t="s">
        <v>157</v>
      </c>
      <c r="F1703" s="24" t="s">
        <v>2144</v>
      </c>
      <c r="G1703" s="21"/>
      <c r="H1703" s="21"/>
    </row>
    <row r="1704" spans="1:8" s="6" customFormat="1" ht="189" x14ac:dyDescent="0.2">
      <c r="A1704" s="43">
        <f>+'Key Dates'!$B$8-46</f>
        <v>43364</v>
      </c>
      <c r="B1704" s="43">
        <f>+'Key Dates'!$B$8-14</f>
        <v>43396</v>
      </c>
      <c r="C1704" s="22" t="s">
        <v>2694</v>
      </c>
      <c r="D1704" s="23" t="s">
        <v>22</v>
      </c>
      <c r="E1704" s="24" t="s">
        <v>135</v>
      </c>
      <c r="F1704" s="24" t="s">
        <v>2144</v>
      </c>
      <c r="G1704" s="21"/>
      <c r="H1704" s="21"/>
    </row>
    <row r="1705" spans="1:8" s="6" customFormat="1" ht="204.75" x14ac:dyDescent="0.2">
      <c r="A1705" s="43">
        <f>+'Key Dates'!$B$8-46</f>
        <v>43364</v>
      </c>
      <c r="B1705" s="43">
        <f>+'Key Dates'!$B$8-14</f>
        <v>43396</v>
      </c>
      <c r="C1705" s="22" t="s">
        <v>2695</v>
      </c>
      <c r="D1705" s="23" t="s">
        <v>22</v>
      </c>
      <c r="E1705" s="24" t="s">
        <v>146</v>
      </c>
      <c r="F1705" s="24" t="s">
        <v>2144</v>
      </c>
      <c r="G1705" s="21"/>
      <c r="H1705" s="21"/>
    </row>
    <row r="1706" spans="1:8" s="6" customFormat="1" ht="204.75" x14ac:dyDescent="0.2">
      <c r="A1706" s="43">
        <f>+'Key Dates'!$B$8-46</f>
        <v>43364</v>
      </c>
      <c r="B1706" s="43">
        <f>+'Key Dates'!$B$8-14</f>
        <v>43396</v>
      </c>
      <c r="C1706" s="22" t="s">
        <v>2696</v>
      </c>
      <c r="D1706" s="23" t="s">
        <v>22</v>
      </c>
      <c r="E1706" s="24" t="s">
        <v>147</v>
      </c>
      <c r="F1706" s="24" t="s">
        <v>2144</v>
      </c>
      <c r="G1706" s="21"/>
      <c r="H1706" s="21"/>
    </row>
    <row r="1707" spans="1:8" s="6" customFormat="1" ht="127.5" x14ac:dyDescent="0.2">
      <c r="A1707" s="43">
        <f>'Key Dates'!$B$8-46</f>
        <v>43364</v>
      </c>
      <c r="B1707" s="43">
        <f>'Key Dates'!$B$8-1</f>
        <v>43409</v>
      </c>
      <c r="C1707" s="22" t="s">
        <v>2697</v>
      </c>
      <c r="D1707" s="23" t="s">
        <v>478</v>
      </c>
      <c r="E1707" s="24" t="s">
        <v>138</v>
      </c>
      <c r="F1707" s="24" t="s">
        <v>2145</v>
      </c>
      <c r="G1707" s="21"/>
      <c r="H1707" s="21"/>
    </row>
    <row r="1708" spans="1:8" s="6" customFormat="1" ht="127.5" x14ac:dyDescent="0.2">
      <c r="A1708" s="43">
        <f>'Key Dates'!$B$8-46</f>
        <v>43364</v>
      </c>
      <c r="B1708" s="43">
        <f>'Key Dates'!$B$8-1</f>
        <v>43409</v>
      </c>
      <c r="C1708" s="22" t="s">
        <v>2698</v>
      </c>
      <c r="D1708" s="23" t="s">
        <v>478</v>
      </c>
      <c r="E1708" s="24" t="s">
        <v>142</v>
      </c>
      <c r="F1708" s="24" t="s">
        <v>2145</v>
      </c>
      <c r="G1708" s="21"/>
      <c r="H1708" s="21"/>
    </row>
    <row r="1709" spans="1:8" s="6" customFormat="1" ht="127.5" x14ac:dyDescent="0.2">
      <c r="A1709" s="43">
        <f>'Key Dates'!$B$8-46</f>
        <v>43364</v>
      </c>
      <c r="B1709" s="43">
        <f>'Key Dates'!$B$8-1</f>
        <v>43409</v>
      </c>
      <c r="C1709" s="22" t="s">
        <v>2699</v>
      </c>
      <c r="D1709" s="23" t="s">
        <v>478</v>
      </c>
      <c r="E1709" s="24" t="s">
        <v>158</v>
      </c>
      <c r="F1709" s="24" t="s">
        <v>2145</v>
      </c>
      <c r="G1709" s="21"/>
      <c r="H1709" s="21"/>
    </row>
    <row r="1710" spans="1:8" s="6" customFormat="1" ht="127.5" x14ac:dyDescent="0.2">
      <c r="A1710" s="43">
        <f>'Key Dates'!$B$8-46</f>
        <v>43364</v>
      </c>
      <c r="B1710" s="43">
        <f>'Key Dates'!$B$8-1</f>
        <v>43409</v>
      </c>
      <c r="C1710" s="22" t="s">
        <v>2700</v>
      </c>
      <c r="D1710" s="23" t="s">
        <v>478</v>
      </c>
      <c r="E1710" s="24" t="s">
        <v>143</v>
      </c>
      <c r="F1710" s="24" t="s">
        <v>2145</v>
      </c>
      <c r="G1710" s="21"/>
      <c r="H1710" s="21"/>
    </row>
    <row r="1711" spans="1:8" s="6" customFormat="1" ht="127.5" x14ac:dyDescent="0.2">
      <c r="A1711" s="43">
        <f>'Key Dates'!$B$8-46</f>
        <v>43364</v>
      </c>
      <c r="B1711" s="43">
        <f>'Key Dates'!$B$8-1</f>
        <v>43409</v>
      </c>
      <c r="C1711" s="22" t="s">
        <v>2701</v>
      </c>
      <c r="D1711" s="23" t="s">
        <v>478</v>
      </c>
      <c r="E1711" s="24" t="s">
        <v>144</v>
      </c>
      <c r="F1711" s="24" t="s">
        <v>2145</v>
      </c>
      <c r="G1711" s="21"/>
      <c r="H1711" s="21"/>
    </row>
    <row r="1712" spans="1:8" s="6" customFormat="1" ht="127.5" x14ac:dyDescent="0.2">
      <c r="A1712" s="43">
        <f>'Key Dates'!$B$8-46</f>
        <v>43364</v>
      </c>
      <c r="B1712" s="43">
        <f>'Key Dates'!$B$8-1</f>
        <v>43409</v>
      </c>
      <c r="C1712" s="22" t="s">
        <v>2702</v>
      </c>
      <c r="D1712" s="23" t="s">
        <v>478</v>
      </c>
      <c r="E1712" s="24" t="s">
        <v>145</v>
      </c>
      <c r="F1712" s="24" t="s">
        <v>2145</v>
      </c>
      <c r="G1712" s="21"/>
      <c r="H1712" s="21"/>
    </row>
    <row r="1713" spans="1:8" s="6" customFormat="1" ht="127.5" x14ac:dyDescent="0.2">
      <c r="A1713" s="43">
        <f>'Key Dates'!$B$8-46</f>
        <v>43364</v>
      </c>
      <c r="B1713" s="43">
        <f>'Key Dates'!$B$8-1</f>
        <v>43409</v>
      </c>
      <c r="C1713" s="22" t="s">
        <v>2703</v>
      </c>
      <c r="D1713" s="23" t="s">
        <v>478</v>
      </c>
      <c r="E1713" s="24" t="s">
        <v>156</v>
      </c>
      <c r="F1713" s="24" t="s">
        <v>2145</v>
      </c>
      <c r="G1713" s="21"/>
      <c r="H1713" s="21"/>
    </row>
    <row r="1714" spans="1:8" s="6" customFormat="1" ht="127.5" x14ac:dyDescent="0.2">
      <c r="A1714" s="43">
        <f>'Key Dates'!$B$8-46</f>
        <v>43364</v>
      </c>
      <c r="B1714" s="43">
        <f>'Key Dates'!$B$8-1</f>
        <v>43409</v>
      </c>
      <c r="C1714" s="22" t="s">
        <v>2704</v>
      </c>
      <c r="D1714" s="23" t="s">
        <v>478</v>
      </c>
      <c r="E1714" s="24" t="s">
        <v>157</v>
      </c>
      <c r="F1714" s="24" t="s">
        <v>2145</v>
      </c>
      <c r="G1714" s="21"/>
      <c r="H1714" s="21"/>
    </row>
    <row r="1715" spans="1:8" s="6" customFormat="1" ht="127.5" x14ac:dyDescent="0.2">
      <c r="A1715" s="43">
        <f>'Key Dates'!$B$8-46</f>
        <v>43364</v>
      </c>
      <c r="B1715" s="43">
        <f>'Key Dates'!$B$8-1</f>
        <v>43409</v>
      </c>
      <c r="C1715" s="22" t="s">
        <v>2705</v>
      </c>
      <c r="D1715" s="23" t="s">
        <v>478</v>
      </c>
      <c r="E1715" s="24" t="s">
        <v>135</v>
      </c>
      <c r="F1715" s="24" t="s">
        <v>2145</v>
      </c>
      <c r="G1715" s="21"/>
      <c r="H1715" s="21"/>
    </row>
    <row r="1716" spans="1:8" s="6" customFormat="1" ht="127.5" x14ac:dyDescent="0.2">
      <c r="A1716" s="43">
        <f>'Key Dates'!$B$8-46</f>
        <v>43364</v>
      </c>
      <c r="B1716" s="43">
        <f>'Key Dates'!$B$8-1</f>
        <v>43409</v>
      </c>
      <c r="C1716" s="22" t="s">
        <v>2706</v>
      </c>
      <c r="D1716" s="23" t="s">
        <v>478</v>
      </c>
      <c r="E1716" s="24" t="s">
        <v>146</v>
      </c>
      <c r="F1716" s="24" t="s">
        <v>2145</v>
      </c>
      <c r="G1716" s="21"/>
      <c r="H1716" s="21"/>
    </row>
    <row r="1717" spans="1:8" s="6" customFormat="1" ht="127.5" x14ac:dyDescent="0.2">
      <c r="A1717" s="43">
        <f>'Key Dates'!$B$8-46</f>
        <v>43364</v>
      </c>
      <c r="B1717" s="43">
        <f>'Key Dates'!$B$8-1</f>
        <v>43409</v>
      </c>
      <c r="C1717" s="22" t="s">
        <v>2707</v>
      </c>
      <c r="D1717" s="23" t="s">
        <v>478</v>
      </c>
      <c r="E1717" s="24" t="s">
        <v>147</v>
      </c>
      <c r="F1717" s="24" t="s">
        <v>2145</v>
      </c>
      <c r="G1717" s="21"/>
      <c r="H1717" s="21"/>
    </row>
    <row r="1718" spans="1:8" s="6" customFormat="1" ht="141.75" x14ac:dyDescent="0.2">
      <c r="A1718" s="43">
        <f>'Key Dates'!$B$8-46</f>
        <v>43364</v>
      </c>
      <c r="B1718" s="43">
        <f>'Key Dates'!$B$8</f>
        <v>43410</v>
      </c>
      <c r="C1718" s="22" t="s">
        <v>2708</v>
      </c>
      <c r="D1718" s="23" t="s">
        <v>1560</v>
      </c>
      <c r="E1718" s="24" t="s">
        <v>138</v>
      </c>
      <c r="F1718" s="24" t="s">
        <v>2145</v>
      </c>
      <c r="G1718" s="21"/>
      <c r="H1718" s="21"/>
    </row>
    <row r="1719" spans="1:8" s="6" customFormat="1" ht="141.75" x14ac:dyDescent="0.2">
      <c r="A1719" s="43">
        <f>'Key Dates'!$B$8-46</f>
        <v>43364</v>
      </c>
      <c r="B1719" s="43">
        <f>'Key Dates'!$B$8</f>
        <v>43410</v>
      </c>
      <c r="C1719" s="22" t="s">
        <v>2709</v>
      </c>
      <c r="D1719" s="23" t="s">
        <v>1560</v>
      </c>
      <c r="E1719" s="24" t="s">
        <v>158</v>
      </c>
      <c r="F1719" s="24" t="s">
        <v>2145</v>
      </c>
      <c r="G1719" s="21"/>
      <c r="H1719" s="21"/>
    </row>
    <row r="1720" spans="1:8" s="6" customFormat="1" ht="141.75" x14ac:dyDescent="0.2">
      <c r="A1720" s="43">
        <f>'Key Dates'!$B$8-46</f>
        <v>43364</v>
      </c>
      <c r="B1720" s="43">
        <f>'Key Dates'!$B$8</f>
        <v>43410</v>
      </c>
      <c r="C1720" s="22" t="s">
        <v>2710</v>
      </c>
      <c r="D1720" s="23" t="s">
        <v>1560</v>
      </c>
      <c r="E1720" s="24" t="s">
        <v>144</v>
      </c>
      <c r="F1720" s="24" t="s">
        <v>2145</v>
      </c>
      <c r="G1720" s="21"/>
      <c r="H1720" s="21"/>
    </row>
    <row r="1721" spans="1:8" s="6" customFormat="1" ht="141.75" x14ac:dyDescent="0.2">
      <c r="A1721" s="43">
        <f>'Key Dates'!$B$8-46</f>
        <v>43364</v>
      </c>
      <c r="B1721" s="43">
        <f>'Key Dates'!$B$8</f>
        <v>43410</v>
      </c>
      <c r="C1721" s="22" t="s">
        <v>2711</v>
      </c>
      <c r="D1721" s="23" t="s">
        <v>1560</v>
      </c>
      <c r="E1721" s="24" t="s">
        <v>145</v>
      </c>
      <c r="F1721" s="24" t="s">
        <v>2145</v>
      </c>
      <c r="G1721" s="21"/>
      <c r="H1721" s="21"/>
    </row>
    <row r="1722" spans="1:8" s="6" customFormat="1" ht="141.75" x14ac:dyDescent="0.2">
      <c r="A1722" s="43">
        <f>'Key Dates'!$B$8-46</f>
        <v>43364</v>
      </c>
      <c r="B1722" s="43">
        <f>'Key Dates'!$B$8</f>
        <v>43410</v>
      </c>
      <c r="C1722" s="22" t="s">
        <v>2712</v>
      </c>
      <c r="D1722" s="23" t="s">
        <v>1560</v>
      </c>
      <c r="E1722" s="24" t="s">
        <v>156</v>
      </c>
      <c r="F1722" s="24" t="s">
        <v>2145</v>
      </c>
      <c r="G1722" s="21"/>
      <c r="H1722" s="21"/>
    </row>
    <row r="1723" spans="1:8" s="6" customFormat="1" ht="157.5" x14ac:dyDescent="0.2">
      <c r="A1723" s="43">
        <f>'Key Dates'!$B$8-46</f>
        <v>43364</v>
      </c>
      <c r="B1723" s="43">
        <f>'Key Dates'!$B$8</f>
        <v>43410</v>
      </c>
      <c r="C1723" s="22" t="s">
        <v>2713</v>
      </c>
      <c r="D1723" s="23" t="s">
        <v>1560</v>
      </c>
      <c r="E1723" s="24" t="s">
        <v>157</v>
      </c>
      <c r="F1723" s="24" t="s">
        <v>2145</v>
      </c>
      <c r="G1723" s="21"/>
      <c r="H1723" s="21"/>
    </row>
    <row r="1724" spans="1:8" s="6" customFormat="1" ht="78.75" x14ac:dyDescent="0.2">
      <c r="A1724" s="43">
        <f>'Key Dates'!$B$8-46</f>
        <v>43364</v>
      </c>
      <c r="B1724" s="43">
        <f>'Key Dates'!$B$8</f>
        <v>43410</v>
      </c>
      <c r="C1724" s="22" t="s">
        <v>2714</v>
      </c>
      <c r="D1724" s="23" t="s">
        <v>1561</v>
      </c>
      <c r="E1724" s="24" t="s">
        <v>138</v>
      </c>
      <c r="F1724" s="24" t="s">
        <v>2145</v>
      </c>
      <c r="G1724" s="21"/>
      <c r="H1724" s="21"/>
    </row>
    <row r="1725" spans="1:8" s="6" customFormat="1" ht="78.75" x14ac:dyDescent="0.2">
      <c r="A1725" s="43">
        <f>'Key Dates'!$B$8-46</f>
        <v>43364</v>
      </c>
      <c r="B1725" s="43">
        <f>'Key Dates'!$B$8</f>
        <v>43410</v>
      </c>
      <c r="C1725" s="22" t="s">
        <v>2715</v>
      </c>
      <c r="D1725" s="23" t="s">
        <v>1561</v>
      </c>
      <c r="E1725" s="24" t="s">
        <v>158</v>
      </c>
      <c r="F1725" s="24" t="s">
        <v>2145</v>
      </c>
      <c r="G1725" s="21"/>
      <c r="H1725" s="21"/>
    </row>
    <row r="1726" spans="1:8" s="6" customFormat="1" ht="94.5" x14ac:dyDescent="0.2">
      <c r="A1726" s="43">
        <f>'Key Dates'!$B$8-46</f>
        <v>43364</v>
      </c>
      <c r="B1726" s="43">
        <f>'Key Dates'!$B$8</f>
        <v>43410</v>
      </c>
      <c r="C1726" s="22" t="s">
        <v>2716</v>
      </c>
      <c r="D1726" s="23" t="s">
        <v>1561</v>
      </c>
      <c r="E1726" s="24" t="s">
        <v>144</v>
      </c>
      <c r="F1726" s="24" t="s">
        <v>2145</v>
      </c>
      <c r="G1726" s="21"/>
      <c r="H1726" s="21"/>
    </row>
    <row r="1727" spans="1:8" s="6" customFormat="1" ht="94.5" x14ac:dyDescent="0.2">
      <c r="A1727" s="43">
        <f>'Key Dates'!$B$8-46</f>
        <v>43364</v>
      </c>
      <c r="B1727" s="43">
        <f>'Key Dates'!$B$8</f>
        <v>43410</v>
      </c>
      <c r="C1727" s="22" t="s">
        <v>2717</v>
      </c>
      <c r="D1727" s="23" t="s">
        <v>1561</v>
      </c>
      <c r="E1727" s="24" t="s">
        <v>145</v>
      </c>
      <c r="F1727" s="24" t="s">
        <v>2145</v>
      </c>
      <c r="G1727" s="21"/>
      <c r="H1727" s="21"/>
    </row>
    <row r="1728" spans="1:8" s="6" customFormat="1" ht="94.5" x14ac:dyDescent="0.2">
      <c r="A1728" s="43">
        <f>'Key Dates'!$B$8-46</f>
        <v>43364</v>
      </c>
      <c r="B1728" s="43">
        <f>'Key Dates'!$B$8</f>
        <v>43410</v>
      </c>
      <c r="C1728" s="22" t="s">
        <v>2718</v>
      </c>
      <c r="D1728" s="23" t="s">
        <v>1561</v>
      </c>
      <c r="E1728" s="24" t="s">
        <v>156</v>
      </c>
      <c r="F1728" s="24" t="s">
        <v>2145</v>
      </c>
      <c r="G1728" s="21"/>
      <c r="H1728" s="21"/>
    </row>
    <row r="1729" spans="1:8" s="6" customFormat="1" ht="94.5" x14ac:dyDescent="0.2">
      <c r="A1729" s="43">
        <f>'Key Dates'!$B$8-46</f>
        <v>43364</v>
      </c>
      <c r="B1729" s="43">
        <f>'Key Dates'!$B$8</f>
        <v>43410</v>
      </c>
      <c r="C1729" s="22" t="s">
        <v>2719</v>
      </c>
      <c r="D1729" s="23" t="s">
        <v>1561</v>
      </c>
      <c r="E1729" s="24" t="s">
        <v>157</v>
      </c>
      <c r="F1729" s="24" t="s">
        <v>2145</v>
      </c>
      <c r="G1729" s="21"/>
      <c r="H1729" s="21"/>
    </row>
    <row r="1730" spans="1:8" s="6" customFormat="1" ht="204.75" x14ac:dyDescent="0.2">
      <c r="A1730" s="43">
        <f>'Key Dates'!$B$8-46</f>
        <v>43364</v>
      </c>
      <c r="B1730" s="43">
        <f>'Key Dates'!$B$8+1</f>
        <v>43411</v>
      </c>
      <c r="C1730" s="22" t="s">
        <v>2720</v>
      </c>
      <c r="D1730" s="23" t="s">
        <v>481</v>
      </c>
      <c r="E1730" s="24" t="s">
        <v>138</v>
      </c>
      <c r="F1730" s="24" t="s">
        <v>2147</v>
      </c>
      <c r="G1730" s="21"/>
      <c r="H1730" s="21"/>
    </row>
    <row r="1731" spans="1:8" s="6" customFormat="1" ht="204.75" x14ac:dyDescent="0.2">
      <c r="A1731" s="43">
        <f>'Key Dates'!$B$8-46</f>
        <v>43364</v>
      </c>
      <c r="B1731" s="43">
        <f>'Key Dates'!$B$8+1</f>
        <v>43411</v>
      </c>
      <c r="C1731" s="22" t="s">
        <v>2721</v>
      </c>
      <c r="D1731" s="23" t="s">
        <v>481</v>
      </c>
      <c r="E1731" s="24" t="s">
        <v>158</v>
      </c>
      <c r="F1731" s="24" t="s">
        <v>2147</v>
      </c>
      <c r="G1731" s="21"/>
      <c r="H1731" s="21"/>
    </row>
    <row r="1732" spans="1:8" s="6" customFormat="1" ht="204.75" x14ac:dyDescent="0.2">
      <c r="A1732" s="43">
        <f>'Key Dates'!$B$8-46</f>
        <v>43364</v>
      </c>
      <c r="B1732" s="43">
        <f>'Key Dates'!$B$8+1</f>
        <v>43411</v>
      </c>
      <c r="C1732" s="22" t="s">
        <v>2722</v>
      </c>
      <c r="D1732" s="23" t="s">
        <v>481</v>
      </c>
      <c r="E1732" s="24" t="s">
        <v>143</v>
      </c>
      <c r="F1732" s="24" t="s">
        <v>2147</v>
      </c>
      <c r="G1732" s="21"/>
      <c r="H1732" s="21"/>
    </row>
    <row r="1733" spans="1:8" s="6" customFormat="1" ht="204.75" x14ac:dyDescent="0.2">
      <c r="A1733" s="43">
        <f>'Key Dates'!$B$8-46</f>
        <v>43364</v>
      </c>
      <c r="B1733" s="43">
        <f>'Key Dates'!$B$8+1</f>
        <v>43411</v>
      </c>
      <c r="C1733" s="22" t="s">
        <v>2723</v>
      </c>
      <c r="D1733" s="23" t="s">
        <v>481</v>
      </c>
      <c r="E1733" s="24" t="s">
        <v>144</v>
      </c>
      <c r="F1733" s="24" t="s">
        <v>2147</v>
      </c>
      <c r="G1733" s="21"/>
      <c r="H1733" s="21"/>
    </row>
    <row r="1734" spans="1:8" s="6" customFormat="1" ht="204.75" x14ac:dyDescent="0.2">
      <c r="A1734" s="43">
        <f>'Key Dates'!$B$8-46</f>
        <v>43364</v>
      </c>
      <c r="B1734" s="43">
        <f>'Key Dates'!$B$8+1</f>
        <v>43411</v>
      </c>
      <c r="C1734" s="22" t="s">
        <v>2724</v>
      </c>
      <c r="D1734" s="23" t="s">
        <v>481</v>
      </c>
      <c r="E1734" s="24" t="s">
        <v>145</v>
      </c>
      <c r="F1734" s="24" t="s">
        <v>2147</v>
      </c>
      <c r="G1734" s="21"/>
      <c r="H1734" s="21"/>
    </row>
    <row r="1735" spans="1:8" s="6" customFormat="1" ht="220.5" x14ac:dyDescent="0.2">
      <c r="A1735" s="43">
        <f>'Key Dates'!$B$8-46</f>
        <v>43364</v>
      </c>
      <c r="B1735" s="43">
        <f>'Key Dates'!$B$8+1</f>
        <v>43411</v>
      </c>
      <c r="C1735" s="22" t="s">
        <v>2725</v>
      </c>
      <c r="D1735" s="23" t="s">
        <v>481</v>
      </c>
      <c r="E1735" s="24" t="s">
        <v>156</v>
      </c>
      <c r="F1735" s="24" t="s">
        <v>2147</v>
      </c>
      <c r="G1735" s="21"/>
      <c r="H1735" s="21"/>
    </row>
    <row r="1736" spans="1:8" s="6" customFormat="1" ht="220.5" x14ac:dyDescent="0.2">
      <c r="A1736" s="43">
        <f>'Key Dates'!$B$8-46</f>
        <v>43364</v>
      </c>
      <c r="B1736" s="43">
        <f>'Key Dates'!$B$8+1</f>
        <v>43411</v>
      </c>
      <c r="C1736" s="22" t="s">
        <v>2726</v>
      </c>
      <c r="D1736" s="23" t="s">
        <v>481</v>
      </c>
      <c r="E1736" s="24" t="s">
        <v>157</v>
      </c>
      <c r="F1736" s="24" t="s">
        <v>2147</v>
      </c>
      <c r="G1736" s="21"/>
      <c r="H1736" s="21"/>
    </row>
    <row r="1737" spans="1:8" s="6" customFormat="1" ht="204.75" x14ac:dyDescent="0.2">
      <c r="A1737" s="43">
        <f>'Key Dates'!$B$8-46</f>
        <v>43364</v>
      </c>
      <c r="B1737" s="43">
        <f>'Key Dates'!$B$8+1</f>
        <v>43411</v>
      </c>
      <c r="C1737" s="22" t="s">
        <v>2727</v>
      </c>
      <c r="D1737" s="23" t="s">
        <v>481</v>
      </c>
      <c r="E1737" s="24" t="s">
        <v>135</v>
      </c>
      <c r="F1737" s="24" t="s">
        <v>2147</v>
      </c>
      <c r="G1737" s="21"/>
      <c r="H1737" s="21"/>
    </row>
    <row r="1738" spans="1:8" s="6" customFormat="1" ht="220.5" x14ac:dyDescent="0.2">
      <c r="A1738" s="43">
        <f>'Key Dates'!$B$8-46</f>
        <v>43364</v>
      </c>
      <c r="B1738" s="43">
        <f>'Key Dates'!$B$8+1</f>
        <v>43411</v>
      </c>
      <c r="C1738" s="22" t="s">
        <v>2728</v>
      </c>
      <c r="D1738" s="23" t="s">
        <v>481</v>
      </c>
      <c r="E1738" s="24" t="s">
        <v>146</v>
      </c>
      <c r="F1738" s="24" t="s">
        <v>2147</v>
      </c>
      <c r="G1738" s="21"/>
      <c r="H1738" s="21"/>
    </row>
    <row r="1739" spans="1:8" s="6" customFormat="1" ht="220.5" x14ac:dyDescent="0.2">
      <c r="A1739" s="43">
        <f>'Key Dates'!$B$8-46</f>
        <v>43364</v>
      </c>
      <c r="B1739" s="43">
        <f>'Key Dates'!$B$8+1</f>
        <v>43411</v>
      </c>
      <c r="C1739" s="22" t="s">
        <v>2729</v>
      </c>
      <c r="D1739" s="23" t="s">
        <v>481</v>
      </c>
      <c r="E1739" s="24" t="s">
        <v>147</v>
      </c>
      <c r="F1739" s="24" t="s">
        <v>2147</v>
      </c>
      <c r="G1739" s="21"/>
      <c r="H1739" s="21"/>
    </row>
    <row r="1740" spans="1:8" s="6" customFormat="1" ht="94.5" x14ac:dyDescent="0.2">
      <c r="A1740" s="43">
        <f>'Key Dates'!$B$8-45</f>
        <v>43365</v>
      </c>
      <c r="B1740" s="43">
        <f>'Key Dates'!$B$8</f>
        <v>43410</v>
      </c>
      <c r="C1740" s="25" t="s">
        <v>294</v>
      </c>
      <c r="D1740" s="23" t="s">
        <v>56</v>
      </c>
      <c r="E1740" s="24" t="s">
        <v>138</v>
      </c>
      <c r="F1740" s="24" t="s">
        <v>216</v>
      </c>
      <c r="G1740" s="21"/>
      <c r="H1740" s="21"/>
    </row>
    <row r="1741" spans="1:8" s="6" customFormat="1" ht="110.25" x14ac:dyDescent="0.2">
      <c r="A1741" s="43">
        <f>'Key Dates'!$B$8-45</f>
        <v>43365</v>
      </c>
      <c r="B1741" s="43">
        <f>'Key Dates'!$B$8</f>
        <v>43410</v>
      </c>
      <c r="C1741" s="25" t="s">
        <v>295</v>
      </c>
      <c r="D1741" s="23" t="s">
        <v>56</v>
      </c>
      <c r="E1741" s="24" t="s">
        <v>142</v>
      </c>
      <c r="F1741" s="24" t="s">
        <v>216</v>
      </c>
      <c r="G1741" s="21"/>
      <c r="H1741" s="21"/>
    </row>
    <row r="1742" spans="1:8" s="6" customFormat="1" ht="94.5" x14ac:dyDescent="0.2">
      <c r="A1742" s="43">
        <f>'Key Dates'!$B$8-45</f>
        <v>43365</v>
      </c>
      <c r="B1742" s="43">
        <f>'Key Dates'!$B$8</f>
        <v>43410</v>
      </c>
      <c r="C1742" s="25" t="s">
        <v>296</v>
      </c>
      <c r="D1742" s="23" t="s">
        <v>56</v>
      </c>
      <c r="E1742" s="24" t="s">
        <v>158</v>
      </c>
      <c r="F1742" s="24" t="s">
        <v>216</v>
      </c>
      <c r="G1742" s="21"/>
      <c r="H1742" s="21"/>
    </row>
    <row r="1743" spans="1:8" s="6" customFormat="1" ht="94.5" x14ac:dyDescent="0.2">
      <c r="A1743" s="43">
        <f>'Key Dates'!$B$8-45</f>
        <v>43365</v>
      </c>
      <c r="B1743" s="43">
        <f>'Key Dates'!$B$8</f>
        <v>43410</v>
      </c>
      <c r="C1743" s="25" t="s">
        <v>297</v>
      </c>
      <c r="D1743" s="23" t="s">
        <v>56</v>
      </c>
      <c r="E1743" s="24" t="s">
        <v>143</v>
      </c>
      <c r="F1743" s="24" t="s">
        <v>216</v>
      </c>
      <c r="G1743" s="21"/>
      <c r="H1743" s="21"/>
    </row>
    <row r="1744" spans="1:8" s="6" customFormat="1" ht="110.25" x14ac:dyDescent="0.2">
      <c r="A1744" s="43">
        <f>'Key Dates'!$B$8-45</f>
        <v>43365</v>
      </c>
      <c r="B1744" s="43">
        <f>'Key Dates'!$B$8</f>
        <v>43410</v>
      </c>
      <c r="C1744" s="25" t="s">
        <v>298</v>
      </c>
      <c r="D1744" s="23" t="s">
        <v>56</v>
      </c>
      <c r="E1744" s="24" t="s">
        <v>144</v>
      </c>
      <c r="F1744" s="24" t="s">
        <v>216</v>
      </c>
      <c r="G1744" s="21"/>
      <c r="H1744" s="21"/>
    </row>
    <row r="1745" spans="1:8" s="6" customFormat="1" ht="110.25" x14ac:dyDescent="0.2">
      <c r="A1745" s="43">
        <f>'Key Dates'!$B$8-45</f>
        <v>43365</v>
      </c>
      <c r="B1745" s="43">
        <f>'Key Dates'!$B$8</f>
        <v>43410</v>
      </c>
      <c r="C1745" s="25" t="s">
        <v>299</v>
      </c>
      <c r="D1745" s="23" t="s">
        <v>56</v>
      </c>
      <c r="E1745" s="24" t="s">
        <v>145</v>
      </c>
      <c r="F1745" s="24" t="s">
        <v>216</v>
      </c>
      <c r="G1745" s="21"/>
      <c r="H1745" s="21"/>
    </row>
    <row r="1746" spans="1:8" s="6" customFormat="1" ht="110.25" x14ac:dyDescent="0.2">
      <c r="A1746" s="43">
        <f>'Key Dates'!$B$8-45</f>
        <v>43365</v>
      </c>
      <c r="B1746" s="43">
        <f>'Key Dates'!$B$8</f>
        <v>43410</v>
      </c>
      <c r="C1746" s="25" t="s">
        <v>300</v>
      </c>
      <c r="D1746" s="23" t="s">
        <v>56</v>
      </c>
      <c r="E1746" s="24" t="s">
        <v>156</v>
      </c>
      <c r="F1746" s="24" t="s">
        <v>216</v>
      </c>
      <c r="G1746" s="21"/>
      <c r="H1746" s="21"/>
    </row>
    <row r="1747" spans="1:8" s="6" customFormat="1" ht="110.25" x14ac:dyDescent="0.2">
      <c r="A1747" s="43">
        <f>'Key Dates'!$B$8-45</f>
        <v>43365</v>
      </c>
      <c r="B1747" s="43">
        <f>'Key Dates'!$B$8</f>
        <v>43410</v>
      </c>
      <c r="C1747" s="25" t="s">
        <v>301</v>
      </c>
      <c r="D1747" s="23" t="s">
        <v>56</v>
      </c>
      <c r="E1747" s="24" t="s">
        <v>157</v>
      </c>
      <c r="F1747" s="24" t="s">
        <v>216</v>
      </c>
      <c r="G1747" s="21"/>
      <c r="H1747" s="21"/>
    </row>
    <row r="1748" spans="1:8" s="6" customFormat="1" ht="110.25" x14ac:dyDescent="0.2">
      <c r="A1748" s="43">
        <f>'Key Dates'!$B$8-45</f>
        <v>43365</v>
      </c>
      <c r="B1748" s="43">
        <f>'Key Dates'!$B$8</f>
        <v>43410</v>
      </c>
      <c r="C1748" s="25" t="s">
        <v>2075</v>
      </c>
      <c r="D1748" s="23" t="s">
        <v>56</v>
      </c>
      <c r="E1748" s="24" t="s">
        <v>135</v>
      </c>
      <c r="F1748" s="24" t="s">
        <v>216</v>
      </c>
      <c r="G1748" s="21"/>
      <c r="H1748" s="21"/>
    </row>
    <row r="1749" spans="1:8" s="6" customFormat="1" ht="110.25" x14ac:dyDescent="0.2">
      <c r="A1749" s="43">
        <f>'Key Dates'!$B$8-45</f>
        <v>43365</v>
      </c>
      <c r="B1749" s="43">
        <f>'Key Dates'!$B$8</f>
        <v>43410</v>
      </c>
      <c r="C1749" s="25" t="s">
        <v>302</v>
      </c>
      <c r="D1749" s="23" t="s">
        <v>56</v>
      </c>
      <c r="E1749" s="24" t="s">
        <v>146</v>
      </c>
      <c r="F1749" s="24" t="s">
        <v>216</v>
      </c>
      <c r="G1749" s="21"/>
      <c r="H1749" s="21"/>
    </row>
    <row r="1750" spans="1:8" s="6" customFormat="1" ht="110.25" x14ac:dyDescent="0.2">
      <c r="A1750" s="43">
        <f>'Key Dates'!$B$8-45</f>
        <v>43365</v>
      </c>
      <c r="B1750" s="43">
        <f>'Key Dates'!$B$8</f>
        <v>43410</v>
      </c>
      <c r="C1750" s="25" t="s">
        <v>303</v>
      </c>
      <c r="D1750" s="23" t="s">
        <v>56</v>
      </c>
      <c r="E1750" s="24" t="s">
        <v>147</v>
      </c>
      <c r="F1750" s="24" t="s">
        <v>216</v>
      </c>
      <c r="G1750" s="21"/>
      <c r="H1750" s="21"/>
    </row>
    <row r="1751" spans="1:8" s="6" customFormat="1" ht="173.25" x14ac:dyDescent="0.2">
      <c r="A1751" s="43">
        <f>'Key Dates'!$B$7+42</f>
        <v>43368</v>
      </c>
      <c r="B1751" s="43">
        <f>'Key Dates'!$B$7+42</f>
        <v>43368</v>
      </c>
      <c r="C1751" s="22" t="s">
        <v>2623</v>
      </c>
      <c r="D1751" s="23" t="s">
        <v>1791</v>
      </c>
      <c r="E1751" s="24" t="s">
        <v>138</v>
      </c>
      <c r="F1751" s="24" t="s">
        <v>216</v>
      </c>
      <c r="G1751" s="21"/>
      <c r="H1751" s="21"/>
    </row>
    <row r="1752" spans="1:8" s="6" customFormat="1" ht="173.25" x14ac:dyDescent="0.2">
      <c r="A1752" s="43">
        <f>'Key Dates'!$B$7+42</f>
        <v>43368</v>
      </c>
      <c r="B1752" s="43">
        <f>'Key Dates'!$B$7+42</f>
        <v>43368</v>
      </c>
      <c r="C1752" s="22" t="s">
        <v>2624</v>
      </c>
      <c r="D1752" s="23" t="s">
        <v>1791</v>
      </c>
      <c r="E1752" s="24" t="s">
        <v>142</v>
      </c>
      <c r="F1752" s="24" t="s">
        <v>216</v>
      </c>
      <c r="G1752" s="21"/>
      <c r="H1752" s="21"/>
    </row>
    <row r="1753" spans="1:8" s="6" customFormat="1" ht="173.25" x14ac:dyDescent="0.2">
      <c r="A1753" s="43">
        <f>'Key Dates'!$B$7+42</f>
        <v>43368</v>
      </c>
      <c r="B1753" s="43">
        <f>'Key Dates'!$B$7+42</f>
        <v>43368</v>
      </c>
      <c r="C1753" s="22" t="s">
        <v>2625</v>
      </c>
      <c r="D1753" s="23" t="s">
        <v>1791</v>
      </c>
      <c r="E1753" s="24" t="s">
        <v>158</v>
      </c>
      <c r="F1753" s="24" t="s">
        <v>216</v>
      </c>
      <c r="G1753" s="21"/>
      <c r="H1753" s="21"/>
    </row>
    <row r="1754" spans="1:8" s="6" customFormat="1" ht="189" x14ac:dyDescent="0.2">
      <c r="A1754" s="43">
        <f>'Key Dates'!$B$7+42</f>
        <v>43368</v>
      </c>
      <c r="B1754" s="43">
        <f>'Key Dates'!$B$7+42</f>
        <v>43368</v>
      </c>
      <c r="C1754" s="22" t="s">
        <v>2626</v>
      </c>
      <c r="D1754" s="23" t="s">
        <v>1791</v>
      </c>
      <c r="E1754" s="24" t="s">
        <v>144</v>
      </c>
      <c r="F1754" s="24" t="s">
        <v>216</v>
      </c>
      <c r="G1754" s="21"/>
      <c r="H1754" s="21"/>
    </row>
    <row r="1755" spans="1:8" s="6" customFormat="1" ht="189" x14ac:dyDescent="0.2">
      <c r="A1755" s="43">
        <f>'Key Dates'!$B$7+42</f>
        <v>43368</v>
      </c>
      <c r="B1755" s="43">
        <f>'Key Dates'!$B$7+42</f>
        <v>43368</v>
      </c>
      <c r="C1755" s="22" t="s">
        <v>2627</v>
      </c>
      <c r="D1755" s="23" t="s">
        <v>1791</v>
      </c>
      <c r="E1755" s="24" t="s">
        <v>145</v>
      </c>
      <c r="F1755" s="24" t="s">
        <v>216</v>
      </c>
      <c r="G1755" s="21"/>
      <c r="H1755" s="21"/>
    </row>
    <row r="1756" spans="1:8" s="6" customFormat="1" ht="189" x14ac:dyDescent="0.2">
      <c r="A1756" s="43">
        <f>'Key Dates'!$B$7+42</f>
        <v>43368</v>
      </c>
      <c r="B1756" s="43">
        <f>'Key Dates'!$B$7+42</f>
        <v>43368</v>
      </c>
      <c r="C1756" s="22" t="s">
        <v>2628</v>
      </c>
      <c r="D1756" s="23" t="s">
        <v>1791</v>
      </c>
      <c r="E1756" s="24" t="s">
        <v>156</v>
      </c>
      <c r="F1756" s="24" t="s">
        <v>216</v>
      </c>
      <c r="G1756" s="21"/>
      <c r="H1756" s="21"/>
    </row>
    <row r="1757" spans="1:8" s="6" customFormat="1" ht="189" x14ac:dyDescent="0.2">
      <c r="A1757" s="43">
        <f>'Key Dates'!$B$7+42</f>
        <v>43368</v>
      </c>
      <c r="B1757" s="43">
        <f>'Key Dates'!$B$7+42</f>
        <v>43368</v>
      </c>
      <c r="C1757" s="22" t="s">
        <v>2629</v>
      </c>
      <c r="D1757" s="23" t="s">
        <v>1791</v>
      </c>
      <c r="E1757" s="24" t="s">
        <v>157</v>
      </c>
      <c r="F1757" s="24" t="s">
        <v>216</v>
      </c>
      <c r="G1757" s="21"/>
      <c r="H1757" s="21"/>
    </row>
    <row r="1758" spans="1:8" s="6" customFormat="1" ht="189" x14ac:dyDescent="0.2">
      <c r="A1758" s="43">
        <f>'Key Dates'!$B$7+42</f>
        <v>43368</v>
      </c>
      <c r="B1758" s="43">
        <f>'Key Dates'!$B$7+42</f>
        <v>43368</v>
      </c>
      <c r="C1758" s="22" t="s">
        <v>2630</v>
      </c>
      <c r="D1758" s="23" t="s">
        <v>1791</v>
      </c>
      <c r="E1758" s="24" t="s">
        <v>146</v>
      </c>
      <c r="F1758" s="24" t="s">
        <v>216</v>
      </c>
      <c r="G1758" s="21"/>
      <c r="H1758" s="21"/>
    </row>
    <row r="1759" spans="1:8" s="6" customFormat="1" ht="189" x14ac:dyDescent="0.2">
      <c r="A1759" s="43">
        <f>'Key Dates'!$B$7+42</f>
        <v>43368</v>
      </c>
      <c r="B1759" s="43">
        <f>'Key Dates'!$B$7+42</f>
        <v>43368</v>
      </c>
      <c r="C1759" s="22" t="s">
        <v>2631</v>
      </c>
      <c r="D1759" s="23" t="s">
        <v>1791</v>
      </c>
      <c r="E1759" s="24" t="s">
        <v>147</v>
      </c>
      <c r="F1759" s="24" t="s">
        <v>216</v>
      </c>
      <c r="G1759" s="21"/>
      <c r="H1759" s="21"/>
    </row>
    <row r="1760" spans="1:8" s="6" customFormat="1" ht="94.5" x14ac:dyDescent="0.2">
      <c r="A1760" s="43">
        <f>+'Key Dates'!$B$8-42</f>
        <v>43368</v>
      </c>
      <c r="B1760" s="43">
        <f>+'Key Dates'!$B$8-1</f>
        <v>43409</v>
      </c>
      <c r="C1760" s="25" t="s">
        <v>1459</v>
      </c>
      <c r="D1760" s="23" t="s">
        <v>32</v>
      </c>
      <c r="E1760" s="24" t="s">
        <v>138</v>
      </c>
      <c r="F1760" s="24" t="s">
        <v>49</v>
      </c>
      <c r="G1760" s="21"/>
      <c r="H1760" s="21"/>
    </row>
    <row r="1761" spans="1:8" s="6" customFormat="1" ht="94.5" x14ac:dyDescent="0.2">
      <c r="A1761" s="43">
        <f>+'Key Dates'!$B$8-42</f>
        <v>43368</v>
      </c>
      <c r="B1761" s="43">
        <f>+'Key Dates'!$B$8-1</f>
        <v>43409</v>
      </c>
      <c r="C1761" s="25" t="s">
        <v>1460</v>
      </c>
      <c r="D1761" s="23" t="s">
        <v>32</v>
      </c>
      <c r="E1761" s="24" t="s">
        <v>158</v>
      </c>
      <c r="F1761" s="24" t="s">
        <v>49</v>
      </c>
      <c r="G1761" s="21"/>
      <c r="H1761" s="21"/>
    </row>
    <row r="1762" spans="1:8" s="6" customFormat="1" ht="94.5" x14ac:dyDescent="0.2">
      <c r="A1762" s="43">
        <f>+'Key Dates'!$B$8-42</f>
        <v>43368</v>
      </c>
      <c r="B1762" s="43">
        <f>+'Key Dates'!$B$8-1</f>
        <v>43409</v>
      </c>
      <c r="C1762" s="25" t="s">
        <v>1461</v>
      </c>
      <c r="D1762" s="23" t="s">
        <v>32</v>
      </c>
      <c r="E1762" s="24" t="s">
        <v>144</v>
      </c>
      <c r="F1762" s="24" t="s">
        <v>49</v>
      </c>
      <c r="G1762" s="21"/>
      <c r="H1762" s="21"/>
    </row>
    <row r="1763" spans="1:8" s="6" customFormat="1" ht="94.5" x14ac:dyDescent="0.2">
      <c r="A1763" s="43">
        <f>+'Key Dates'!$B$8-42</f>
        <v>43368</v>
      </c>
      <c r="B1763" s="43">
        <f>+'Key Dates'!$B$8-1</f>
        <v>43409</v>
      </c>
      <c r="C1763" s="25" t="s">
        <v>1462</v>
      </c>
      <c r="D1763" s="23" t="s">
        <v>32</v>
      </c>
      <c r="E1763" s="24" t="s">
        <v>145</v>
      </c>
      <c r="F1763" s="24" t="s">
        <v>49</v>
      </c>
      <c r="G1763" s="21"/>
      <c r="H1763" s="21"/>
    </row>
    <row r="1764" spans="1:8" s="6" customFormat="1" ht="94.5" x14ac:dyDescent="0.2">
      <c r="A1764" s="43">
        <f>+'Key Dates'!$B$8-42</f>
        <v>43368</v>
      </c>
      <c r="B1764" s="43">
        <f>+'Key Dates'!$B$8-1</f>
        <v>43409</v>
      </c>
      <c r="C1764" s="25" t="s">
        <v>1463</v>
      </c>
      <c r="D1764" s="23" t="s">
        <v>32</v>
      </c>
      <c r="E1764" s="24" t="s">
        <v>156</v>
      </c>
      <c r="F1764" s="24" t="s">
        <v>49</v>
      </c>
      <c r="G1764" s="21"/>
      <c r="H1764" s="21"/>
    </row>
    <row r="1765" spans="1:8" s="6" customFormat="1" ht="94.5" x14ac:dyDescent="0.2">
      <c r="A1765" s="43">
        <f>+'Key Dates'!$B$8-42</f>
        <v>43368</v>
      </c>
      <c r="B1765" s="43">
        <f>+'Key Dates'!$B$8-1</f>
        <v>43409</v>
      </c>
      <c r="C1765" s="25" t="s">
        <v>1464</v>
      </c>
      <c r="D1765" s="23" t="s">
        <v>32</v>
      </c>
      <c r="E1765" s="24" t="s">
        <v>157</v>
      </c>
      <c r="F1765" s="24" t="s">
        <v>49</v>
      </c>
      <c r="G1765" s="21"/>
      <c r="H1765" s="21"/>
    </row>
    <row r="1766" spans="1:8" s="6" customFormat="1" ht="78.75" x14ac:dyDescent="0.2">
      <c r="A1766" s="43">
        <f>+'Key Dates'!$B$8-32</f>
        <v>43378</v>
      </c>
      <c r="B1766" s="43">
        <f>+'Key Dates'!$B$8-32</f>
        <v>43378</v>
      </c>
      <c r="C1766" s="25" t="s">
        <v>1162</v>
      </c>
      <c r="D1766" s="23" t="s">
        <v>1142</v>
      </c>
      <c r="E1766" s="24" t="s">
        <v>138</v>
      </c>
      <c r="F1766" s="24" t="s">
        <v>49</v>
      </c>
      <c r="G1766" s="21"/>
      <c r="H1766" s="21"/>
    </row>
    <row r="1767" spans="1:8" s="6" customFormat="1" ht="78.75" x14ac:dyDescent="0.2">
      <c r="A1767" s="43">
        <f>+'Key Dates'!$B$8-32</f>
        <v>43378</v>
      </c>
      <c r="B1767" s="43">
        <f>+'Key Dates'!$B$8-32</f>
        <v>43378</v>
      </c>
      <c r="C1767" s="25" t="s">
        <v>1163</v>
      </c>
      <c r="D1767" s="23" t="s">
        <v>1142</v>
      </c>
      <c r="E1767" s="24" t="s">
        <v>158</v>
      </c>
      <c r="F1767" s="24" t="s">
        <v>49</v>
      </c>
      <c r="G1767" s="21"/>
      <c r="H1767" s="21"/>
    </row>
    <row r="1768" spans="1:8" s="6" customFormat="1" ht="94.5" x14ac:dyDescent="0.2">
      <c r="A1768" s="43">
        <f>+'Key Dates'!$B$8-32</f>
        <v>43378</v>
      </c>
      <c r="B1768" s="43">
        <f>+'Key Dates'!$B$8-32</f>
        <v>43378</v>
      </c>
      <c r="C1768" s="25" t="s">
        <v>1164</v>
      </c>
      <c r="D1768" s="23" t="s">
        <v>1142</v>
      </c>
      <c r="E1768" s="24" t="s">
        <v>144</v>
      </c>
      <c r="F1768" s="24" t="s">
        <v>49</v>
      </c>
      <c r="G1768" s="21"/>
      <c r="H1768" s="21"/>
    </row>
    <row r="1769" spans="1:8" s="6" customFormat="1" ht="94.5" x14ac:dyDescent="0.2">
      <c r="A1769" s="43">
        <f>+'Key Dates'!$B$8-32</f>
        <v>43378</v>
      </c>
      <c r="B1769" s="43">
        <f>+'Key Dates'!$B$8-32</f>
        <v>43378</v>
      </c>
      <c r="C1769" s="25" t="s">
        <v>1165</v>
      </c>
      <c r="D1769" s="23" t="s">
        <v>1142</v>
      </c>
      <c r="E1769" s="24" t="s">
        <v>145</v>
      </c>
      <c r="F1769" s="24" t="s">
        <v>49</v>
      </c>
      <c r="G1769" s="21"/>
      <c r="H1769" s="21"/>
    </row>
    <row r="1770" spans="1:8" s="6" customFormat="1" ht="94.5" x14ac:dyDescent="0.2">
      <c r="A1770" s="43">
        <f>+'Key Dates'!$B$8-32</f>
        <v>43378</v>
      </c>
      <c r="B1770" s="43">
        <f>+'Key Dates'!$B$8-32</f>
        <v>43378</v>
      </c>
      <c r="C1770" s="25" t="s">
        <v>1166</v>
      </c>
      <c r="D1770" s="23" t="s">
        <v>1142</v>
      </c>
      <c r="E1770" s="24" t="s">
        <v>156</v>
      </c>
      <c r="F1770" s="24" t="s">
        <v>49</v>
      </c>
      <c r="G1770" s="21"/>
      <c r="H1770" s="21"/>
    </row>
    <row r="1771" spans="1:8" s="6" customFormat="1" ht="94.5" x14ac:dyDescent="0.2">
      <c r="A1771" s="43">
        <f>+'Key Dates'!$B$8-32</f>
        <v>43378</v>
      </c>
      <c r="B1771" s="43">
        <f>+'Key Dates'!$B$8-32</f>
        <v>43378</v>
      </c>
      <c r="C1771" s="25" t="s">
        <v>1167</v>
      </c>
      <c r="D1771" s="23" t="s">
        <v>1142</v>
      </c>
      <c r="E1771" s="24" t="s">
        <v>157</v>
      </c>
      <c r="F1771" s="24" t="s">
        <v>49</v>
      </c>
      <c r="G1771" s="21"/>
      <c r="H1771" s="21"/>
    </row>
    <row r="1772" spans="1:8" s="6" customFormat="1" ht="110.25" x14ac:dyDescent="0.2">
      <c r="A1772" s="43">
        <f>+'Key Dates'!$B$8-32</f>
        <v>43378</v>
      </c>
      <c r="B1772" s="43">
        <f>+'Key Dates'!$B$8-32</f>
        <v>43378</v>
      </c>
      <c r="C1772" s="25" t="s">
        <v>1613</v>
      </c>
      <c r="D1772" s="23" t="s">
        <v>1607</v>
      </c>
      <c r="E1772" s="24" t="s">
        <v>138</v>
      </c>
      <c r="F1772" s="24" t="s">
        <v>13</v>
      </c>
      <c r="G1772" s="21"/>
      <c r="H1772" s="21"/>
    </row>
    <row r="1773" spans="1:8" s="6" customFormat="1" ht="110.25" x14ac:dyDescent="0.2">
      <c r="A1773" s="43">
        <f>+'Key Dates'!$B$8-32</f>
        <v>43378</v>
      </c>
      <c r="B1773" s="43">
        <f>+'Key Dates'!$B$8-32</f>
        <v>43378</v>
      </c>
      <c r="C1773" s="25" t="s">
        <v>1614</v>
      </c>
      <c r="D1773" s="23" t="s">
        <v>1607</v>
      </c>
      <c r="E1773" s="24" t="s">
        <v>142</v>
      </c>
      <c r="F1773" s="24" t="s">
        <v>13</v>
      </c>
      <c r="G1773" s="21"/>
      <c r="H1773" s="21"/>
    </row>
    <row r="1774" spans="1:8" s="6" customFormat="1" ht="110.25" x14ac:dyDescent="0.2">
      <c r="A1774" s="43">
        <f>+'Key Dates'!$B$8-32</f>
        <v>43378</v>
      </c>
      <c r="B1774" s="43">
        <f>+'Key Dates'!$B$8-32</f>
        <v>43378</v>
      </c>
      <c r="C1774" s="25" t="s">
        <v>1615</v>
      </c>
      <c r="D1774" s="23" t="s">
        <v>1607</v>
      </c>
      <c r="E1774" s="24" t="s">
        <v>158</v>
      </c>
      <c r="F1774" s="24" t="s">
        <v>13</v>
      </c>
      <c r="G1774" s="21"/>
      <c r="H1774" s="21"/>
    </row>
    <row r="1775" spans="1:8" s="6" customFormat="1" ht="110.25" x14ac:dyDescent="0.2">
      <c r="A1775" s="43">
        <f>+'Key Dates'!$B$8-32</f>
        <v>43378</v>
      </c>
      <c r="B1775" s="43">
        <f>+'Key Dates'!$B$8-32</f>
        <v>43378</v>
      </c>
      <c r="C1775" s="25" t="s">
        <v>1616</v>
      </c>
      <c r="D1775" s="23" t="s">
        <v>1607</v>
      </c>
      <c r="E1775" s="24" t="s">
        <v>143</v>
      </c>
      <c r="F1775" s="24" t="s">
        <v>13</v>
      </c>
      <c r="G1775" s="21"/>
      <c r="H1775" s="21"/>
    </row>
    <row r="1776" spans="1:8" s="6" customFormat="1" ht="110.25" x14ac:dyDescent="0.2">
      <c r="A1776" s="43">
        <f>+'Key Dates'!$B$8-32</f>
        <v>43378</v>
      </c>
      <c r="B1776" s="43">
        <f>+'Key Dates'!$B$8-32</f>
        <v>43378</v>
      </c>
      <c r="C1776" s="25" t="s">
        <v>1617</v>
      </c>
      <c r="D1776" s="23" t="s">
        <v>1607</v>
      </c>
      <c r="E1776" s="24" t="s">
        <v>156</v>
      </c>
      <c r="F1776" s="24" t="s">
        <v>13</v>
      </c>
      <c r="G1776" s="21"/>
      <c r="H1776" s="21"/>
    </row>
    <row r="1777" spans="1:8" s="6" customFormat="1" ht="110.25" x14ac:dyDescent="0.2">
      <c r="A1777" s="43">
        <f>+'Key Dates'!$B$8-32</f>
        <v>43378</v>
      </c>
      <c r="B1777" s="43">
        <f>+'Key Dates'!$B$8-32</f>
        <v>43378</v>
      </c>
      <c r="C1777" s="25" t="s">
        <v>1618</v>
      </c>
      <c r="D1777" s="23" t="s">
        <v>1607</v>
      </c>
      <c r="E1777" s="24" t="s">
        <v>157</v>
      </c>
      <c r="F1777" s="24" t="s">
        <v>13</v>
      </c>
      <c r="G1777" s="21"/>
      <c r="H1777" s="21"/>
    </row>
    <row r="1778" spans="1:8" s="6" customFormat="1" ht="110.25" x14ac:dyDescent="0.2">
      <c r="A1778" s="43">
        <f>+'Key Dates'!$B$8-32</f>
        <v>43378</v>
      </c>
      <c r="B1778" s="43">
        <f>+'Key Dates'!$B$8-32</f>
        <v>43378</v>
      </c>
      <c r="C1778" s="25" t="s">
        <v>1619</v>
      </c>
      <c r="D1778" s="23" t="s">
        <v>1607</v>
      </c>
      <c r="E1778" s="24" t="s">
        <v>135</v>
      </c>
      <c r="F1778" s="24" t="s">
        <v>13</v>
      </c>
      <c r="G1778" s="21"/>
      <c r="H1778" s="21"/>
    </row>
    <row r="1779" spans="1:8" s="6" customFormat="1" ht="110.25" x14ac:dyDescent="0.2">
      <c r="A1779" s="43">
        <f>+'Key Dates'!$B$8-30</f>
        <v>43380</v>
      </c>
      <c r="B1779" s="43">
        <f>+'Key Dates'!$B$8-15</f>
        <v>43395</v>
      </c>
      <c r="C1779" s="25" t="s">
        <v>1681</v>
      </c>
      <c r="D1779" s="23" t="s">
        <v>1673</v>
      </c>
      <c r="E1779" s="24" t="s">
        <v>138</v>
      </c>
      <c r="F1779" s="24" t="s">
        <v>10</v>
      </c>
      <c r="G1779" s="21"/>
      <c r="H1779" s="21"/>
    </row>
    <row r="1780" spans="1:8" s="6" customFormat="1" ht="110.25" x14ac:dyDescent="0.2">
      <c r="A1780" s="43">
        <f>+'Key Dates'!$B$8-30</f>
        <v>43380</v>
      </c>
      <c r="B1780" s="43">
        <f>+'Key Dates'!$B$8-15</f>
        <v>43395</v>
      </c>
      <c r="C1780" s="25" t="s">
        <v>1682</v>
      </c>
      <c r="D1780" s="23" t="s">
        <v>1673</v>
      </c>
      <c r="E1780" s="24" t="s">
        <v>158</v>
      </c>
      <c r="F1780" s="24" t="s">
        <v>10</v>
      </c>
      <c r="G1780" s="21"/>
      <c r="H1780" s="21"/>
    </row>
    <row r="1781" spans="1:8" s="6" customFormat="1" ht="126" x14ac:dyDescent="0.2">
      <c r="A1781" s="43">
        <f>+'Key Dates'!$B$8-30</f>
        <v>43380</v>
      </c>
      <c r="B1781" s="43">
        <f>+'Key Dates'!$B$8-15</f>
        <v>43395</v>
      </c>
      <c r="C1781" s="25" t="s">
        <v>1683</v>
      </c>
      <c r="D1781" s="23" t="s">
        <v>1673</v>
      </c>
      <c r="E1781" s="24" t="s">
        <v>146</v>
      </c>
      <c r="F1781" s="24" t="s">
        <v>10</v>
      </c>
      <c r="G1781" s="21"/>
      <c r="H1781" s="21"/>
    </row>
    <row r="1782" spans="1:8" s="6" customFormat="1" ht="126" x14ac:dyDescent="0.2">
      <c r="A1782" s="43">
        <f>+'Key Dates'!$B$8-30</f>
        <v>43380</v>
      </c>
      <c r="B1782" s="43">
        <f>+'Key Dates'!$B$8-15</f>
        <v>43395</v>
      </c>
      <c r="C1782" s="25" t="s">
        <v>1684</v>
      </c>
      <c r="D1782" s="23" t="s">
        <v>1673</v>
      </c>
      <c r="E1782" s="24" t="s">
        <v>147</v>
      </c>
      <c r="F1782" s="24" t="s">
        <v>10</v>
      </c>
      <c r="G1782" s="21"/>
      <c r="H1782" s="21"/>
    </row>
    <row r="1783" spans="1:8" s="6" customFormat="1" ht="110.25" x14ac:dyDescent="0.2">
      <c r="A1783" s="43">
        <f>+'Key Dates'!$B$16</f>
        <v>43381</v>
      </c>
      <c r="B1783" s="43">
        <f>+'Key Dates'!$B$16</f>
        <v>43381</v>
      </c>
      <c r="C1783" s="25" t="s">
        <v>1168</v>
      </c>
      <c r="D1783" s="23" t="s">
        <v>43</v>
      </c>
      <c r="E1783" s="24" t="s">
        <v>44</v>
      </c>
      <c r="F1783" s="24" t="s">
        <v>44</v>
      </c>
      <c r="G1783" s="21"/>
      <c r="H1783" s="21"/>
    </row>
    <row r="1784" spans="1:8" s="6" customFormat="1" ht="94.5" x14ac:dyDescent="0.2">
      <c r="A1784" s="43">
        <f>+'Key Dates'!$B$8-28</f>
        <v>43382</v>
      </c>
      <c r="B1784" s="43">
        <f>+'Key Dates'!$B$8-28</f>
        <v>43382</v>
      </c>
      <c r="C1784" s="25" t="s">
        <v>2076</v>
      </c>
      <c r="D1784" s="23" t="s">
        <v>1792</v>
      </c>
      <c r="E1784" s="24" t="s">
        <v>138</v>
      </c>
      <c r="F1784" s="24" t="s">
        <v>17</v>
      </c>
      <c r="G1784" s="21"/>
      <c r="H1784" s="21"/>
    </row>
    <row r="1785" spans="1:8" s="6" customFormat="1" ht="94.5" x14ac:dyDescent="0.2">
      <c r="A1785" s="43">
        <f>+'Key Dates'!$B$8-28</f>
        <v>43382</v>
      </c>
      <c r="B1785" s="43">
        <f>+'Key Dates'!$B$8-28</f>
        <v>43382</v>
      </c>
      <c r="C1785" s="25" t="s">
        <v>2077</v>
      </c>
      <c r="D1785" s="23" t="s">
        <v>1792</v>
      </c>
      <c r="E1785" s="24" t="s">
        <v>141</v>
      </c>
      <c r="F1785" s="24" t="s">
        <v>17</v>
      </c>
      <c r="G1785" s="21"/>
      <c r="H1785" s="21"/>
    </row>
    <row r="1786" spans="1:8" s="6" customFormat="1" ht="94.5" x14ac:dyDescent="0.2">
      <c r="A1786" s="43">
        <f>+'Key Dates'!$B$8-28</f>
        <v>43382</v>
      </c>
      <c r="B1786" s="43">
        <f>+'Key Dates'!$B$8-28</f>
        <v>43382</v>
      </c>
      <c r="C1786" s="25" t="s">
        <v>2078</v>
      </c>
      <c r="D1786" s="23" t="s">
        <v>1792</v>
      </c>
      <c r="E1786" s="24" t="s">
        <v>142</v>
      </c>
      <c r="F1786" s="24" t="s">
        <v>17</v>
      </c>
      <c r="G1786" s="21"/>
      <c r="H1786" s="21"/>
    </row>
    <row r="1787" spans="1:8" s="6" customFormat="1" ht="94.5" x14ac:dyDescent="0.2">
      <c r="A1787" s="43">
        <f>+'Key Dates'!$B$8-28</f>
        <v>43382</v>
      </c>
      <c r="B1787" s="43">
        <f>+'Key Dates'!$B$8-28</f>
        <v>43382</v>
      </c>
      <c r="C1787" s="25" t="s">
        <v>2079</v>
      </c>
      <c r="D1787" s="23" t="s">
        <v>1792</v>
      </c>
      <c r="E1787" s="24" t="s">
        <v>138</v>
      </c>
      <c r="F1787" s="24" t="s">
        <v>17</v>
      </c>
      <c r="G1787" s="21"/>
      <c r="H1787" s="21"/>
    </row>
    <row r="1788" spans="1:8" s="6" customFormat="1" ht="47.25" x14ac:dyDescent="0.2">
      <c r="A1788" s="43">
        <f>+'Key Dates'!$B$8-25</f>
        <v>43385</v>
      </c>
      <c r="B1788" s="43">
        <f>+'Key Dates'!$B$8-25</f>
        <v>43385</v>
      </c>
      <c r="C1788" s="25" t="s">
        <v>1627</v>
      </c>
      <c r="D1788" s="23" t="s">
        <v>51</v>
      </c>
      <c r="E1788" s="24" t="s">
        <v>138</v>
      </c>
      <c r="F1788" s="24" t="s">
        <v>52</v>
      </c>
      <c r="G1788" s="21"/>
      <c r="H1788" s="21"/>
    </row>
    <row r="1789" spans="1:8" s="6" customFormat="1" ht="63" x14ac:dyDescent="0.2">
      <c r="A1789" s="43">
        <f>+'Key Dates'!$B$8-25</f>
        <v>43385</v>
      </c>
      <c r="B1789" s="43">
        <f>+'Key Dates'!$B$8-25</f>
        <v>43385</v>
      </c>
      <c r="C1789" s="25" t="s">
        <v>1628</v>
      </c>
      <c r="D1789" s="23" t="s">
        <v>51</v>
      </c>
      <c r="E1789" s="24" t="s">
        <v>142</v>
      </c>
      <c r="F1789" s="24" t="s">
        <v>52</v>
      </c>
      <c r="G1789" s="21"/>
      <c r="H1789" s="21"/>
    </row>
    <row r="1790" spans="1:8" s="6" customFormat="1" ht="47.25" x14ac:dyDescent="0.2">
      <c r="A1790" s="43">
        <f>+'Key Dates'!$B$8-25</f>
        <v>43385</v>
      </c>
      <c r="B1790" s="43">
        <f>+'Key Dates'!$B$8-25</f>
        <v>43385</v>
      </c>
      <c r="C1790" s="25" t="s">
        <v>1629</v>
      </c>
      <c r="D1790" s="23" t="s">
        <v>51</v>
      </c>
      <c r="E1790" s="24" t="s">
        <v>158</v>
      </c>
      <c r="F1790" s="24" t="s">
        <v>52</v>
      </c>
      <c r="G1790" s="21"/>
      <c r="H1790" s="21"/>
    </row>
    <row r="1791" spans="1:8" s="6" customFormat="1" ht="63" x14ac:dyDescent="0.2">
      <c r="A1791" s="43">
        <f>+'Key Dates'!$B$8-25</f>
        <v>43385</v>
      </c>
      <c r="B1791" s="43">
        <f>+'Key Dates'!$B$8-25</f>
        <v>43385</v>
      </c>
      <c r="C1791" s="25" t="s">
        <v>1630</v>
      </c>
      <c r="D1791" s="23" t="s">
        <v>51</v>
      </c>
      <c r="E1791" s="24" t="s">
        <v>144</v>
      </c>
      <c r="F1791" s="24" t="s">
        <v>52</v>
      </c>
      <c r="G1791" s="21"/>
      <c r="H1791" s="21"/>
    </row>
    <row r="1792" spans="1:8" s="6" customFormat="1" ht="63" x14ac:dyDescent="0.2">
      <c r="A1792" s="43">
        <f>+'Key Dates'!$B$8-25</f>
        <v>43385</v>
      </c>
      <c r="B1792" s="43">
        <f>+'Key Dates'!$B$8-25</f>
        <v>43385</v>
      </c>
      <c r="C1792" s="25" t="s">
        <v>1631</v>
      </c>
      <c r="D1792" s="23" t="s">
        <v>51</v>
      </c>
      <c r="E1792" s="24" t="s">
        <v>145</v>
      </c>
      <c r="F1792" s="24" t="s">
        <v>52</v>
      </c>
      <c r="G1792" s="21"/>
      <c r="H1792" s="21"/>
    </row>
    <row r="1793" spans="1:8" s="6" customFormat="1" ht="63" x14ac:dyDescent="0.2">
      <c r="A1793" s="43">
        <f>+'Key Dates'!$B$8-25</f>
        <v>43385</v>
      </c>
      <c r="B1793" s="43">
        <f>+'Key Dates'!$B$8-25</f>
        <v>43385</v>
      </c>
      <c r="C1793" s="25" t="s">
        <v>1632</v>
      </c>
      <c r="D1793" s="23" t="s">
        <v>51</v>
      </c>
      <c r="E1793" s="24" t="s">
        <v>156</v>
      </c>
      <c r="F1793" s="24" t="s">
        <v>52</v>
      </c>
      <c r="G1793" s="21"/>
      <c r="H1793" s="21"/>
    </row>
    <row r="1794" spans="1:8" s="6" customFormat="1" ht="63" x14ac:dyDescent="0.2">
      <c r="A1794" s="43">
        <f>+'Key Dates'!$B$8-25</f>
        <v>43385</v>
      </c>
      <c r="B1794" s="43">
        <f>+'Key Dates'!$B$8-25</f>
        <v>43385</v>
      </c>
      <c r="C1794" s="25" t="s">
        <v>1633</v>
      </c>
      <c r="D1794" s="23" t="s">
        <v>51</v>
      </c>
      <c r="E1794" s="24" t="s">
        <v>157</v>
      </c>
      <c r="F1794" s="24" t="s">
        <v>52</v>
      </c>
      <c r="G1794" s="21"/>
      <c r="H1794" s="21"/>
    </row>
    <row r="1795" spans="1:8" s="6" customFormat="1" ht="47.25" x14ac:dyDescent="0.2">
      <c r="A1795" s="43">
        <f>+'Key Dates'!$B$8-25</f>
        <v>43385</v>
      </c>
      <c r="B1795" s="43">
        <f>+'Key Dates'!$B$8-25</f>
        <v>43385</v>
      </c>
      <c r="C1795" s="25" t="s">
        <v>1641</v>
      </c>
      <c r="D1795" s="23" t="s">
        <v>8</v>
      </c>
      <c r="E1795" s="24" t="s">
        <v>138</v>
      </c>
      <c r="F1795" s="24" t="s">
        <v>57</v>
      </c>
      <c r="G1795" s="21"/>
      <c r="H1795" s="21"/>
    </row>
    <row r="1796" spans="1:8" s="6" customFormat="1" ht="63" x14ac:dyDescent="0.2">
      <c r="A1796" s="43">
        <f>+'Key Dates'!$B$8-25</f>
        <v>43385</v>
      </c>
      <c r="B1796" s="43">
        <f>+'Key Dates'!$B$8-25</f>
        <v>43385</v>
      </c>
      <c r="C1796" s="25" t="s">
        <v>1642</v>
      </c>
      <c r="D1796" s="23" t="s">
        <v>8</v>
      </c>
      <c r="E1796" s="24" t="s">
        <v>142</v>
      </c>
      <c r="F1796" s="24" t="s">
        <v>57</v>
      </c>
      <c r="G1796" s="21"/>
      <c r="H1796" s="21"/>
    </row>
    <row r="1797" spans="1:8" s="6" customFormat="1" ht="63" x14ac:dyDescent="0.2">
      <c r="A1797" s="43">
        <f>+'Key Dates'!$B$8-25</f>
        <v>43385</v>
      </c>
      <c r="B1797" s="43">
        <f>+'Key Dates'!$B$8-25</f>
        <v>43385</v>
      </c>
      <c r="C1797" s="25" t="s">
        <v>1643</v>
      </c>
      <c r="D1797" s="23" t="s">
        <v>8</v>
      </c>
      <c r="E1797" s="24" t="s">
        <v>158</v>
      </c>
      <c r="F1797" s="24" t="s">
        <v>57</v>
      </c>
      <c r="G1797" s="21"/>
      <c r="H1797" s="21"/>
    </row>
    <row r="1798" spans="1:8" s="6" customFormat="1" ht="63" x14ac:dyDescent="0.2">
      <c r="A1798" s="43">
        <f>+'Key Dates'!$B$8-25</f>
        <v>43385</v>
      </c>
      <c r="B1798" s="43">
        <f>+'Key Dates'!$B$8-25</f>
        <v>43385</v>
      </c>
      <c r="C1798" s="25" t="s">
        <v>1644</v>
      </c>
      <c r="D1798" s="23" t="s">
        <v>8</v>
      </c>
      <c r="E1798" s="24" t="s">
        <v>144</v>
      </c>
      <c r="F1798" s="24" t="s">
        <v>57</v>
      </c>
      <c r="G1798" s="21"/>
      <c r="H1798" s="21"/>
    </row>
    <row r="1799" spans="1:8" s="6" customFormat="1" ht="63" x14ac:dyDescent="0.2">
      <c r="A1799" s="43">
        <f>+'Key Dates'!$B$8-25</f>
        <v>43385</v>
      </c>
      <c r="B1799" s="43">
        <f>+'Key Dates'!$B$8-25</f>
        <v>43385</v>
      </c>
      <c r="C1799" s="25" t="s">
        <v>1645</v>
      </c>
      <c r="D1799" s="23" t="s">
        <v>8</v>
      </c>
      <c r="E1799" s="24" t="s">
        <v>145</v>
      </c>
      <c r="F1799" s="24" t="s">
        <v>57</v>
      </c>
      <c r="G1799" s="21"/>
      <c r="H1799" s="21"/>
    </row>
    <row r="1800" spans="1:8" s="6" customFormat="1" ht="63" x14ac:dyDescent="0.2">
      <c r="A1800" s="43">
        <f>+'Key Dates'!$B$8-25</f>
        <v>43385</v>
      </c>
      <c r="B1800" s="43">
        <f>+'Key Dates'!$B$8-25</f>
        <v>43385</v>
      </c>
      <c r="C1800" s="25" t="s">
        <v>1646</v>
      </c>
      <c r="D1800" s="23" t="s">
        <v>8</v>
      </c>
      <c r="E1800" s="24" t="s">
        <v>156</v>
      </c>
      <c r="F1800" s="24" t="s">
        <v>57</v>
      </c>
      <c r="G1800" s="21"/>
      <c r="H1800" s="21"/>
    </row>
    <row r="1801" spans="1:8" s="6" customFormat="1" ht="63" x14ac:dyDescent="0.2">
      <c r="A1801" s="43">
        <f>+'Key Dates'!$B$8-25</f>
        <v>43385</v>
      </c>
      <c r="B1801" s="43">
        <f>+'Key Dates'!$B$8-25</f>
        <v>43385</v>
      </c>
      <c r="C1801" s="25" t="s">
        <v>1647</v>
      </c>
      <c r="D1801" s="23" t="s">
        <v>8</v>
      </c>
      <c r="E1801" s="24" t="s">
        <v>157</v>
      </c>
      <c r="F1801" s="24" t="s">
        <v>57</v>
      </c>
      <c r="G1801" s="21"/>
      <c r="H1801" s="21"/>
    </row>
    <row r="1802" spans="1:8" s="6" customFormat="1" ht="126" x14ac:dyDescent="0.2">
      <c r="A1802" s="43">
        <f>+'Key Dates'!$B$8-22</f>
        <v>43388</v>
      </c>
      <c r="B1802" s="43">
        <f>+'Key Dates'!$B$8-22</f>
        <v>43388</v>
      </c>
      <c r="C1802" s="25" t="s">
        <v>414</v>
      </c>
      <c r="D1802" s="23" t="s">
        <v>61</v>
      </c>
      <c r="E1802" s="24" t="s">
        <v>138</v>
      </c>
      <c r="F1802" s="24" t="s">
        <v>18</v>
      </c>
      <c r="G1802" s="21"/>
      <c r="H1802" s="21"/>
    </row>
    <row r="1803" spans="1:8" s="6" customFormat="1" ht="126" x14ac:dyDescent="0.2">
      <c r="A1803" s="43">
        <f>+'Key Dates'!$B$8-22</f>
        <v>43388</v>
      </c>
      <c r="B1803" s="43">
        <f>+'Key Dates'!$B$8-22</f>
        <v>43388</v>
      </c>
      <c r="C1803" s="25" t="s">
        <v>415</v>
      </c>
      <c r="D1803" s="23" t="s">
        <v>61</v>
      </c>
      <c r="E1803" s="24" t="s">
        <v>142</v>
      </c>
      <c r="F1803" s="24" t="s">
        <v>18</v>
      </c>
      <c r="G1803" s="21"/>
      <c r="H1803" s="21"/>
    </row>
    <row r="1804" spans="1:8" s="6" customFormat="1" ht="126" x14ac:dyDescent="0.2">
      <c r="A1804" s="43">
        <f>+'Key Dates'!$B$8-22</f>
        <v>43388</v>
      </c>
      <c r="B1804" s="43">
        <f>+'Key Dates'!$B$8-22</f>
        <v>43388</v>
      </c>
      <c r="C1804" s="25" t="s">
        <v>416</v>
      </c>
      <c r="D1804" s="23" t="s">
        <v>61</v>
      </c>
      <c r="E1804" s="24" t="s">
        <v>158</v>
      </c>
      <c r="F1804" s="24" t="s">
        <v>18</v>
      </c>
      <c r="G1804" s="21"/>
      <c r="H1804" s="21"/>
    </row>
    <row r="1805" spans="1:8" s="6" customFormat="1" ht="126" x14ac:dyDescent="0.2">
      <c r="A1805" s="43">
        <f>+'Key Dates'!$B$8-22</f>
        <v>43388</v>
      </c>
      <c r="B1805" s="43">
        <f>+'Key Dates'!$B$8-22</f>
        <v>43388</v>
      </c>
      <c r="C1805" s="25" t="s">
        <v>417</v>
      </c>
      <c r="D1805" s="23" t="s">
        <v>61</v>
      </c>
      <c r="E1805" s="24" t="s">
        <v>143</v>
      </c>
      <c r="F1805" s="24" t="s">
        <v>18</v>
      </c>
      <c r="G1805" s="21"/>
      <c r="H1805" s="21"/>
    </row>
    <row r="1806" spans="1:8" s="6" customFormat="1" ht="126" x14ac:dyDescent="0.2">
      <c r="A1806" s="43">
        <f>+'Key Dates'!$B$8-22</f>
        <v>43388</v>
      </c>
      <c r="B1806" s="43">
        <f>+'Key Dates'!$B$8-22</f>
        <v>43388</v>
      </c>
      <c r="C1806" s="25" t="s">
        <v>418</v>
      </c>
      <c r="D1806" s="23" t="s">
        <v>61</v>
      </c>
      <c r="E1806" s="24" t="s">
        <v>144</v>
      </c>
      <c r="F1806" s="24" t="s">
        <v>18</v>
      </c>
      <c r="G1806" s="21"/>
      <c r="H1806" s="21"/>
    </row>
    <row r="1807" spans="1:8" s="6" customFormat="1" ht="126" x14ac:dyDescent="0.2">
      <c r="A1807" s="43">
        <f>+'Key Dates'!$B$8-22</f>
        <v>43388</v>
      </c>
      <c r="B1807" s="43">
        <f>+'Key Dates'!$B$8-22</f>
        <v>43388</v>
      </c>
      <c r="C1807" s="25" t="s">
        <v>419</v>
      </c>
      <c r="D1807" s="23" t="s">
        <v>61</v>
      </c>
      <c r="E1807" s="24" t="s">
        <v>145</v>
      </c>
      <c r="F1807" s="24" t="s">
        <v>18</v>
      </c>
      <c r="G1807" s="21"/>
      <c r="H1807" s="21"/>
    </row>
    <row r="1808" spans="1:8" s="6" customFormat="1" ht="126" x14ac:dyDescent="0.2">
      <c r="A1808" s="43">
        <f>+'Key Dates'!$B$8-22</f>
        <v>43388</v>
      </c>
      <c r="B1808" s="43">
        <f>+'Key Dates'!$B$8-22</f>
        <v>43388</v>
      </c>
      <c r="C1808" s="25" t="s">
        <v>420</v>
      </c>
      <c r="D1808" s="23" t="s">
        <v>61</v>
      </c>
      <c r="E1808" s="24" t="s">
        <v>156</v>
      </c>
      <c r="F1808" s="24" t="s">
        <v>18</v>
      </c>
      <c r="G1808" s="21"/>
      <c r="H1808" s="21"/>
    </row>
    <row r="1809" spans="1:8" s="6" customFormat="1" ht="126" x14ac:dyDescent="0.2">
      <c r="A1809" s="43">
        <f>+'Key Dates'!$B$8-22</f>
        <v>43388</v>
      </c>
      <c r="B1809" s="43">
        <f>+'Key Dates'!$B$8-22</f>
        <v>43388</v>
      </c>
      <c r="C1809" s="25" t="s">
        <v>421</v>
      </c>
      <c r="D1809" s="23" t="s">
        <v>61</v>
      </c>
      <c r="E1809" s="24" t="s">
        <v>157</v>
      </c>
      <c r="F1809" s="24" t="s">
        <v>18</v>
      </c>
      <c r="G1809" s="21"/>
      <c r="H1809" s="21"/>
    </row>
    <row r="1810" spans="1:8" s="6" customFormat="1" ht="126" x14ac:dyDescent="0.2">
      <c r="A1810" s="43">
        <f>+'Key Dates'!$B$8-22</f>
        <v>43388</v>
      </c>
      <c r="B1810" s="43">
        <f>+'Key Dates'!$B$8-22</f>
        <v>43388</v>
      </c>
      <c r="C1810" s="25" t="s">
        <v>2080</v>
      </c>
      <c r="D1810" s="23" t="s">
        <v>61</v>
      </c>
      <c r="E1810" s="24" t="s">
        <v>135</v>
      </c>
      <c r="F1810" s="24" t="s">
        <v>18</v>
      </c>
      <c r="G1810" s="21"/>
      <c r="H1810" s="21"/>
    </row>
    <row r="1811" spans="1:8" s="6" customFormat="1" ht="126" x14ac:dyDescent="0.2">
      <c r="A1811" s="43">
        <f>+'Key Dates'!$B$8-22</f>
        <v>43388</v>
      </c>
      <c r="B1811" s="43">
        <f>+'Key Dates'!$B$8-22</f>
        <v>43388</v>
      </c>
      <c r="C1811" s="25" t="s">
        <v>422</v>
      </c>
      <c r="D1811" s="23" t="s">
        <v>61</v>
      </c>
      <c r="E1811" s="24" t="s">
        <v>146</v>
      </c>
      <c r="F1811" s="24" t="s">
        <v>18</v>
      </c>
      <c r="G1811" s="21"/>
      <c r="H1811" s="21"/>
    </row>
    <row r="1812" spans="1:8" s="6" customFormat="1" ht="126" x14ac:dyDescent="0.2">
      <c r="A1812" s="43">
        <f>+'Key Dates'!$B$8-22</f>
        <v>43388</v>
      </c>
      <c r="B1812" s="43">
        <f>+'Key Dates'!$B$8-22</f>
        <v>43388</v>
      </c>
      <c r="C1812" s="25" t="s">
        <v>423</v>
      </c>
      <c r="D1812" s="23" t="s">
        <v>61</v>
      </c>
      <c r="E1812" s="24" t="s">
        <v>147</v>
      </c>
      <c r="F1812" s="24" t="s">
        <v>18</v>
      </c>
      <c r="G1812" s="21"/>
      <c r="H1812" s="21"/>
    </row>
    <row r="1813" spans="1:8" s="6" customFormat="1" ht="110.25" x14ac:dyDescent="0.2">
      <c r="A1813" s="43">
        <f>+'Key Dates'!$B$8-21</f>
        <v>43389</v>
      </c>
      <c r="B1813" s="43">
        <f>+'Key Dates'!$B$8-21</f>
        <v>43389</v>
      </c>
      <c r="C1813" s="25" t="s">
        <v>1506</v>
      </c>
      <c r="D1813" s="23" t="s">
        <v>53</v>
      </c>
      <c r="E1813" s="24" t="s">
        <v>138</v>
      </c>
      <c r="F1813" s="24" t="s">
        <v>216</v>
      </c>
      <c r="G1813" s="21"/>
      <c r="H1813" s="21"/>
    </row>
    <row r="1814" spans="1:8" s="6" customFormat="1" ht="110.25" x14ac:dyDescent="0.2">
      <c r="A1814" s="43">
        <f>+'Key Dates'!$B$8-21</f>
        <v>43389</v>
      </c>
      <c r="B1814" s="43">
        <f>+'Key Dates'!$B$8-21</f>
        <v>43389</v>
      </c>
      <c r="C1814" s="25" t="s">
        <v>1507</v>
      </c>
      <c r="D1814" s="23" t="s">
        <v>53</v>
      </c>
      <c r="E1814" s="24" t="s">
        <v>142</v>
      </c>
      <c r="F1814" s="24" t="s">
        <v>216</v>
      </c>
      <c r="G1814" s="21"/>
      <c r="H1814" s="21"/>
    </row>
    <row r="1815" spans="1:8" s="6" customFormat="1" ht="110.25" x14ac:dyDescent="0.2">
      <c r="A1815" s="43">
        <f>+'Key Dates'!$B$8-21</f>
        <v>43389</v>
      </c>
      <c r="B1815" s="43">
        <f>+'Key Dates'!$B$8-21</f>
        <v>43389</v>
      </c>
      <c r="C1815" s="25" t="s">
        <v>1508</v>
      </c>
      <c r="D1815" s="23" t="s">
        <v>53</v>
      </c>
      <c r="E1815" s="24" t="s">
        <v>158</v>
      </c>
      <c r="F1815" s="24" t="s">
        <v>216</v>
      </c>
      <c r="G1815" s="21"/>
      <c r="H1815" s="21"/>
    </row>
    <row r="1816" spans="1:8" s="6" customFormat="1" ht="110.25" x14ac:dyDescent="0.2">
      <c r="A1816" s="43">
        <f>+'Key Dates'!$B$8-21</f>
        <v>43389</v>
      </c>
      <c r="B1816" s="43">
        <f>+'Key Dates'!$B$8-21</f>
        <v>43389</v>
      </c>
      <c r="C1816" s="25" t="s">
        <v>1516</v>
      </c>
      <c r="D1816" s="23" t="s">
        <v>53</v>
      </c>
      <c r="E1816" s="24" t="s">
        <v>143</v>
      </c>
      <c r="F1816" s="24" t="s">
        <v>216</v>
      </c>
      <c r="G1816" s="21"/>
      <c r="H1816" s="21"/>
    </row>
    <row r="1817" spans="1:8" s="6" customFormat="1" ht="110.25" x14ac:dyDescent="0.2">
      <c r="A1817" s="43">
        <f>+'Key Dates'!$B$8-21</f>
        <v>43389</v>
      </c>
      <c r="B1817" s="43">
        <f>+'Key Dates'!$B$8-21</f>
        <v>43389</v>
      </c>
      <c r="C1817" s="25" t="s">
        <v>1509</v>
      </c>
      <c r="D1817" s="23" t="s">
        <v>53</v>
      </c>
      <c r="E1817" s="24" t="s">
        <v>144</v>
      </c>
      <c r="F1817" s="24" t="s">
        <v>216</v>
      </c>
      <c r="G1817" s="21"/>
      <c r="H1817" s="21"/>
    </row>
    <row r="1818" spans="1:8" s="6" customFormat="1" ht="110.25" x14ac:dyDescent="0.2">
      <c r="A1818" s="43">
        <f>+'Key Dates'!$B$8-21</f>
        <v>43389</v>
      </c>
      <c r="B1818" s="43">
        <f>+'Key Dates'!$B$8-21</f>
        <v>43389</v>
      </c>
      <c r="C1818" s="25" t="s">
        <v>1510</v>
      </c>
      <c r="D1818" s="23" t="s">
        <v>53</v>
      </c>
      <c r="E1818" s="24" t="s">
        <v>145</v>
      </c>
      <c r="F1818" s="24" t="s">
        <v>216</v>
      </c>
      <c r="G1818" s="21"/>
      <c r="H1818" s="21"/>
    </row>
    <row r="1819" spans="1:8" s="6" customFormat="1" ht="110.25" x14ac:dyDescent="0.2">
      <c r="A1819" s="43">
        <f>+'Key Dates'!$B$8-21</f>
        <v>43389</v>
      </c>
      <c r="B1819" s="43">
        <f>+'Key Dates'!$B$8-21</f>
        <v>43389</v>
      </c>
      <c r="C1819" s="25" t="s">
        <v>1511</v>
      </c>
      <c r="D1819" s="23" t="s">
        <v>53</v>
      </c>
      <c r="E1819" s="24" t="s">
        <v>156</v>
      </c>
      <c r="F1819" s="24" t="s">
        <v>216</v>
      </c>
      <c r="G1819" s="21"/>
      <c r="H1819" s="21"/>
    </row>
    <row r="1820" spans="1:8" s="6" customFormat="1" ht="110.25" x14ac:dyDescent="0.2">
      <c r="A1820" s="43">
        <f>+'Key Dates'!$B$8-21</f>
        <v>43389</v>
      </c>
      <c r="B1820" s="43">
        <f>+'Key Dates'!$B$8-21</f>
        <v>43389</v>
      </c>
      <c r="C1820" s="25" t="s">
        <v>1512</v>
      </c>
      <c r="D1820" s="23" t="s">
        <v>53</v>
      </c>
      <c r="E1820" s="24" t="s">
        <v>157</v>
      </c>
      <c r="F1820" s="24" t="s">
        <v>216</v>
      </c>
      <c r="G1820" s="21"/>
      <c r="H1820" s="21"/>
    </row>
    <row r="1821" spans="1:8" s="6" customFormat="1" ht="110.25" x14ac:dyDescent="0.2">
      <c r="A1821" s="43">
        <f>+'Key Dates'!$B$8-21</f>
        <v>43389</v>
      </c>
      <c r="B1821" s="43">
        <f>+'Key Dates'!$B$8-21</f>
        <v>43389</v>
      </c>
      <c r="C1821" s="25" t="s">
        <v>1515</v>
      </c>
      <c r="D1821" s="23" t="s">
        <v>53</v>
      </c>
      <c r="E1821" s="24" t="s">
        <v>135</v>
      </c>
      <c r="F1821" s="24" t="s">
        <v>216</v>
      </c>
      <c r="G1821" s="21"/>
      <c r="H1821" s="21"/>
    </row>
    <row r="1822" spans="1:8" s="6" customFormat="1" ht="110.25" x14ac:dyDescent="0.2">
      <c r="A1822" s="43">
        <f>+'Key Dates'!$B$8-21</f>
        <v>43389</v>
      </c>
      <c r="B1822" s="43">
        <f>+'Key Dates'!$B$8-21</f>
        <v>43389</v>
      </c>
      <c r="C1822" s="25" t="s">
        <v>1513</v>
      </c>
      <c r="D1822" s="23" t="s">
        <v>53</v>
      </c>
      <c r="E1822" s="24" t="s">
        <v>146</v>
      </c>
      <c r="F1822" s="24" t="s">
        <v>216</v>
      </c>
      <c r="G1822" s="21"/>
      <c r="H1822" s="21"/>
    </row>
    <row r="1823" spans="1:8" s="6" customFormat="1" ht="110.25" x14ac:dyDescent="0.2">
      <c r="A1823" s="43">
        <f>+'Key Dates'!$B$8-21</f>
        <v>43389</v>
      </c>
      <c r="B1823" s="43">
        <f>+'Key Dates'!$B$8-21</f>
        <v>43389</v>
      </c>
      <c r="C1823" s="25" t="s">
        <v>1514</v>
      </c>
      <c r="D1823" s="23" t="s">
        <v>53</v>
      </c>
      <c r="E1823" s="24" t="s">
        <v>147</v>
      </c>
      <c r="F1823" s="24" t="s">
        <v>216</v>
      </c>
      <c r="G1823" s="21"/>
      <c r="H1823" s="21"/>
    </row>
    <row r="1824" spans="1:8" s="6" customFormat="1" ht="78.75" x14ac:dyDescent="0.2">
      <c r="A1824" s="43">
        <f>+'Key Dates'!$B$8-21</f>
        <v>43389</v>
      </c>
      <c r="B1824" s="43">
        <f>+'Key Dates'!$B$8-21</f>
        <v>43389</v>
      </c>
      <c r="C1824" s="25" t="s">
        <v>1793</v>
      </c>
      <c r="D1824" s="23" t="s">
        <v>1792</v>
      </c>
      <c r="E1824" s="24" t="s">
        <v>138</v>
      </c>
      <c r="F1824" s="24" t="s">
        <v>17</v>
      </c>
      <c r="G1824" s="21"/>
      <c r="H1824" s="21"/>
    </row>
    <row r="1825" spans="1:8" s="6" customFormat="1" ht="78.75" x14ac:dyDescent="0.2">
      <c r="A1825" s="43">
        <f>+'Key Dates'!$B$8-21</f>
        <v>43389</v>
      </c>
      <c r="B1825" s="43">
        <f>+'Key Dates'!$B$8-21</f>
        <v>43389</v>
      </c>
      <c r="C1825" s="25" t="s">
        <v>1794</v>
      </c>
      <c r="D1825" s="23" t="s">
        <v>1792</v>
      </c>
      <c r="E1825" s="24" t="s">
        <v>141</v>
      </c>
      <c r="F1825" s="24" t="s">
        <v>17</v>
      </c>
      <c r="G1825" s="21"/>
      <c r="H1825" s="21"/>
    </row>
    <row r="1826" spans="1:8" s="6" customFormat="1" ht="78.75" x14ac:dyDescent="0.2">
      <c r="A1826" s="43">
        <f>+'Key Dates'!$B$8-21</f>
        <v>43389</v>
      </c>
      <c r="B1826" s="43">
        <f>+'Key Dates'!$B$8-21</f>
        <v>43389</v>
      </c>
      <c r="C1826" s="25" t="s">
        <v>1795</v>
      </c>
      <c r="D1826" s="23" t="s">
        <v>1792</v>
      </c>
      <c r="E1826" s="24" t="s">
        <v>142</v>
      </c>
      <c r="F1826" s="24" t="s">
        <v>17</v>
      </c>
      <c r="G1826" s="21"/>
      <c r="H1826" s="21"/>
    </row>
    <row r="1827" spans="1:8" s="6" customFormat="1" ht="78.75" x14ac:dyDescent="0.2">
      <c r="A1827" s="43">
        <f>+'Key Dates'!$B$8-21</f>
        <v>43389</v>
      </c>
      <c r="B1827" s="43">
        <f>+'Key Dates'!$B$8-21</f>
        <v>43389</v>
      </c>
      <c r="C1827" s="25" t="s">
        <v>1796</v>
      </c>
      <c r="D1827" s="23" t="s">
        <v>1792</v>
      </c>
      <c r="E1827" s="24" t="s">
        <v>158</v>
      </c>
      <c r="F1827" s="24" t="s">
        <v>17</v>
      </c>
      <c r="G1827" s="21"/>
      <c r="H1827" s="21"/>
    </row>
    <row r="1828" spans="1:8" s="6" customFormat="1" ht="94.5" x14ac:dyDescent="0.2">
      <c r="A1828" s="43">
        <f>+'Key Dates'!$B$8-20</f>
        <v>43390</v>
      </c>
      <c r="B1828" s="43">
        <f>+'Key Dates'!$B$8-20</f>
        <v>43390</v>
      </c>
      <c r="C1828" s="25" t="s">
        <v>441</v>
      </c>
      <c r="D1828" s="23" t="s">
        <v>94</v>
      </c>
      <c r="E1828" s="24" t="s">
        <v>138</v>
      </c>
      <c r="F1828" s="24" t="s">
        <v>216</v>
      </c>
      <c r="G1828" s="21"/>
      <c r="H1828" s="21"/>
    </row>
    <row r="1829" spans="1:8" s="6" customFormat="1" ht="94.5" x14ac:dyDescent="0.2">
      <c r="A1829" s="43">
        <f>+'Key Dates'!$B$8-20</f>
        <v>43390</v>
      </c>
      <c r="B1829" s="43">
        <f>+'Key Dates'!$B$8-20</f>
        <v>43390</v>
      </c>
      <c r="C1829" s="25" t="s">
        <v>442</v>
      </c>
      <c r="D1829" s="23" t="s">
        <v>94</v>
      </c>
      <c r="E1829" s="24" t="s">
        <v>158</v>
      </c>
      <c r="F1829" s="24" t="s">
        <v>216</v>
      </c>
      <c r="G1829" s="21"/>
      <c r="H1829" s="21"/>
    </row>
    <row r="1830" spans="1:8" s="6" customFormat="1" ht="94.5" x14ac:dyDescent="0.2">
      <c r="A1830" s="43">
        <f>+'Key Dates'!$B$8-20</f>
        <v>43390</v>
      </c>
      <c r="B1830" s="43">
        <f>+'Key Dates'!$B$8-20</f>
        <v>43390</v>
      </c>
      <c r="C1830" s="25" t="s">
        <v>443</v>
      </c>
      <c r="D1830" s="23" t="s">
        <v>94</v>
      </c>
      <c r="E1830" s="24" t="s">
        <v>144</v>
      </c>
      <c r="F1830" s="24" t="s">
        <v>216</v>
      </c>
      <c r="G1830" s="21"/>
      <c r="H1830" s="21"/>
    </row>
    <row r="1831" spans="1:8" s="6" customFormat="1" ht="110.25" x14ac:dyDescent="0.2">
      <c r="A1831" s="43">
        <f>+'Key Dates'!$B$8-20</f>
        <v>43390</v>
      </c>
      <c r="B1831" s="43">
        <f>+'Key Dates'!$B$8-20</f>
        <v>43390</v>
      </c>
      <c r="C1831" s="25" t="s">
        <v>444</v>
      </c>
      <c r="D1831" s="23" t="s">
        <v>94</v>
      </c>
      <c r="E1831" s="24" t="s">
        <v>145</v>
      </c>
      <c r="F1831" s="24" t="s">
        <v>216</v>
      </c>
      <c r="G1831" s="21"/>
      <c r="H1831" s="21"/>
    </row>
    <row r="1832" spans="1:8" s="6" customFormat="1" ht="110.25" x14ac:dyDescent="0.2">
      <c r="A1832" s="43">
        <f>+'Key Dates'!$B$8-20</f>
        <v>43390</v>
      </c>
      <c r="B1832" s="43">
        <f>+'Key Dates'!$B$8-20</f>
        <v>43390</v>
      </c>
      <c r="C1832" s="25" t="s">
        <v>445</v>
      </c>
      <c r="D1832" s="23" t="s">
        <v>94</v>
      </c>
      <c r="E1832" s="24" t="s">
        <v>156</v>
      </c>
      <c r="F1832" s="24" t="s">
        <v>216</v>
      </c>
      <c r="G1832" s="21"/>
      <c r="H1832" s="21"/>
    </row>
    <row r="1833" spans="1:8" s="6" customFormat="1" ht="110.25" x14ac:dyDescent="0.2">
      <c r="A1833" s="43">
        <f>+'Key Dates'!$B$8-20</f>
        <v>43390</v>
      </c>
      <c r="B1833" s="43">
        <f>+'Key Dates'!$B$8-20</f>
        <v>43390</v>
      </c>
      <c r="C1833" s="25" t="s">
        <v>446</v>
      </c>
      <c r="D1833" s="23" t="s">
        <v>94</v>
      </c>
      <c r="E1833" s="24" t="s">
        <v>157</v>
      </c>
      <c r="F1833" s="24" t="s">
        <v>216</v>
      </c>
      <c r="G1833" s="21"/>
      <c r="H1833" s="21"/>
    </row>
    <row r="1834" spans="1:8" s="6" customFormat="1" ht="94.5" x14ac:dyDescent="0.2">
      <c r="A1834" s="43">
        <f>+'Key Dates'!$B$8-20</f>
        <v>43390</v>
      </c>
      <c r="B1834" s="43">
        <f>+'Key Dates'!$B$8-20</f>
        <v>43390</v>
      </c>
      <c r="C1834" s="25" t="s">
        <v>447</v>
      </c>
      <c r="D1834" s="23" t="s">
        <v>94</v>
      </c>
      <c r="E1834" s="24" t="s">
        <v>135</v>
      </c>
      <c r="F1834" s="24" t="s">
        <v>216</v>
      </c>
      <c r="G1834" s="21"/>
      <c r="H1834" s="21"/>
    </row>
    <row r="1835" spans="1:8" s="6" customFormat="1" ht="236.25" x14ac:dyDescent="0.2">
      <c r="A1835" s="43">
        <f>+'Key Dates'!$B$8-20</f>
        <v>43390</v>
      </c>
      <c r="B1835" s="43">
        <f>+'Key Dates'!$B$8-4</f>
        <v>43406</v>
      </c>
      <c r="C1835" s="25" t="s">
        <v>1930</v>
      </c>
      <c r="D1835" s="23" t="s">
        <v>1661</v>
      </c>
      <c r="E1835" s="24" t="s">
        <v>138</v>
      </c>
      <c r="F1835" s="24" t="s">
        <v>216</v>
      </c>
      <c r="G1835" s="21"/>
      <c r="H1835" s="21"/>
    </row>
    <row r="1836" spans="1:8" s="6" customFormat="1" ht="252" x14ac:dyDescent="0.2">
      <c r="A1836" s="43">
        <f>+'Key Dates'!$B$8-20</f>
        <v>43390</v>
      </c>
      <c r="B1836" s="43">
        <f>+'Key Dates'!$B$8-4</f>
        <v>43406</v>
      </c>
      <c r="C1836" s="25" t="s">
        <v>1931</v>
      </c>
      <c r="D1836" s="23" t="s">
        <v>1661</v>
      </c>
      <c r="E1836" s="24" t="s">
        <v>142</v>
      </c>
      <c r="F1836" s="24" t="s">
        <v>216</v>
      </c>
      <c r="G1836" s="21"/>
      <c r="H1836" s="21"/>
    </row>
    <row r="1837" spans="1:8" s="6" customFormat="1" ht="236.25" x14ac:dyDescent="0.2">
      <c r="A1837" s="43">
        <f>+'Key Dates'!$B$8-20</f>
        <v>43390</v>
      </c>
      <c r="B1837" s="43">
        <f>+'Key Dates'!$B$8-4</f>
        <v>43406</v>
      </c>
      <c r="C1837" s="25" t="s">
        <v>1932</v>
      </c>
      <c r="D1837" s="23" t="s">
        <v>1661</v>
      </c>
      <c r="E1837" s="24" t="s">
        <v>158</v>
      </c>
      <c r="F1837" s="24" t="s">
        <v>216</v>
      </c>
      <c r="G1837" s="21"/>
      <c r="H1837" s="21"/>
    </row>
    <row r="1838" spans="1:8" s="6" customFormat="1" ht="252" x14ac:dyDescent="0.2">
      <c r="A1838" s="43">
        <f>+'Key Dates'!$B$8-20</f>
        <v>43390</v>
      </c>
      <c r="B1838" s="43">
        <f>+'Key Dates'!$B$8-4</f>
        <v>43406</v>
      </c>
      <c r="C1838" s="25" t="s">
        <v>1933</v>
      </c>
      <c r="D1838" s="23" t="s">
        <v>1661</v>
      </c>
      <c r="E1838" s="24" t="s">
        <v>144</v>
      </c>
      <c r="F1838" s="24" t="s">
        <v>216</v>
      </c>
      <c r="G1838" s="21"/>
      <c r="H1838" s="21"/>
    </row>
    <row r="1839" spans="1:8" s="6" customFormat="1" ht="252" x14ac:dyDescent="0.2">
      <c r="A1839" s="43">
        <f>+'Key Dates'!$B$8-20</f>
        <v>43390</v>
      </c>
      <c r="B1839" s="43">
        <f>+'Key Dates'!$B$8-4</f>
        <v>43406</v>
      </c>
      <c r="C1839" s="25" t="s">
        <v>1934</v>
      </c>
      <c r="D1839" s="23" t="s">
        <v>1661</v>
      </c>
      <c r="E1839" s="24" t="s">
        <v>145</v>
      </c>
      <c r="F1839" s="24" t="s">
        <v>216</v>
      </c>
      <c r="G1839" s="21"/>
      <c r="H1839" s="21"/>
    </row>
    <row r="1840" spans="1:8" s="6" customFormat="1" ht="252" x14ac:dyDescent="0.2">
      <c r="A1840" s="43">
        <f>+'Key Dates'!$B$8-20</f>
        <v>43390</v>
      </c>
      <c r="B1840" s="43">
        <f>+'Key Dates'!$B$8-4</f>
        <v>43406</v>
      </c>
      <c r="C1840" s="25" t="s">
        <v>1935</v>
      </c>
      <c r="D1840" s="23" t="s">
        <v>1661</v>
      </c>
      <c r="E1840" s="24" t="s">
        <v>156</v>
      </c>
      <c r="F1840" s="24" t="s">
        <v>216</v>
      </c>
      <c r="G1840" s="21"/>
      <c r="H1840" s="21"/>
    </row>
    <row r="1841" spans="1:8" s="6" customFormat="1" ht="252" x14ac:dyDescent="0.2">
      <c r="A1841" s="43">
        <f>+'Key Dates'!$B$8-20</f>
        <v>43390</v>
      </c>
      <c r="B1841" s="43">
        <f>+'Key Dates'!$B$8-4</f>
        <v>43406</v>
      </c>
      <c r="C1841" s="25" t="s">
        <v>1936</v>
      </c>
      <c r="D1841" s="23" t="s">
        <v>1661</v>
      </c>
      <c r="E1841" s="24" t="s">
        <v>157</v>
      </c>
      <c r="F1841" s="24" t="s">
        <v>216</v>
      </c>
      <c r="G1841" s="21"/>
      <c r="H1841" s="21"/>
    </row>
    <row r="1842" spans="1:8" s="6" customFormat="1" ht="157.5" x14ac:dyDescent="0.2">
      <c r="A1842" s="43">
        <f>+'Key Dates'!$B$8-20</f>
        <v>43390</v>
      </c>
      <c r="B1842" s="43">
        <f>+'Key Dates'!$B$8-1</f>
        <v>43409</v>
      </c>
      <c r="C1842" s="22" t="s">
        <v>2730</v>
      </c>
      <c r="D1842" s="23" t="s">
        <v>20</v>
      </c>
      <c r="E1842" s="24" t="s">
        <v>138</v>
      </c>
      <c r="F1842" s="24" t="s">
        <v>2145</v>
      </c>
      <c r="G1842" s="21"/>
      <c r="H1842" s="21"/>
    </row>
    <row r="1843" spans="1:8" s="6" customFormat="1" ht="157.5" x14ac:dyDescent="0.2">
      <c r="A1843" s="43">
        <f>+'Key Dates'!$B$8-20</f>
        <v>43390</v>
      </c>
      <c r="B1843" s="43">
        <f>+'Key Dates'!$B$8-1</f>
        <v>43409</v>
      </c>
      <c r="C1843" s="22" t="s">
        <v>2731</v>
      </c>
      <c r="D1843" s="23" t="s">
        <v>20</v>
      </c>
      <c r="E1843" s="24" t="s">
        <v>158</v>
      </c>
      <c r="F1843" s="24" t="s">
        <v>2145</v>
      </c>
      <c r="G1843" s="21"/>
      <c r="H1843" s="21"/>
    </row>
    <row r="1844" spans="1:8" s="6" customFormat="1" ht="157.5" x14ac:dyDescent="0.2">
      <c r="A1844" s="43">
        <f>+'Key Dates'!$B$8-20</f>
        <v>43390</v>
      </c>
      <c r="B1844" s="43">
        <f>+'Key Dates'!$B$8-1</f>
        <v>43409</v>
      </c>
      <c r="C1844" s="22" t="s">
        <v>2732</v>
      </c>
      <c r="D1844" s="23" t="s">
        <v>20</v>
      </c>
      <c r="E1844" s="24" t="s">
        <v>143</v>
      </c>
      <c r="F1844" s="24" t="s">
        <v>2145</v>
      </c>
      <c r="G1844" s="21"/>
      <c r="H1844" s="21"/>
    </row>
    <row r="1845" spans="1:8" s="6" customFormat="1" ht="157.5" x14ac:dyDescent="0.2">
      <c r="A1845" s="43">
        <f>+'Key Dates'!$B$8-20</f>
        <v>43390</v>
      </c>
      <c r="B1845" s="43">
        <f>+'Key Dates'!$B$8-1</f>
        <v>43409</v>
      </c>
      <c r="C1845" s="22" t="s">
        <v>2733</v>
      </c>
      <c r="D1845" s="23" t="s">
        <v>20</v>
      </c>
      <c r="E1845" s="24" t="s">
        <v>144</v>
      </c>
      <c r="F1845" s="24" t="s">
        <v>2145</v>
      </c>
      <c r="G1845" s="21"/>
      <c r="H1845" s="21"/>
    </row>
    <row r="1846" spans="1:8" s="6" customFormat="1" ht="157.5" x14ac:dyDescent="0.2">
      <c r="A1846" s="43">
        <f>+'Key Dates'!$B$8-20</f>
        <v>43390</v>
      </c>
      <c r="B1846" s="43">
        <f>+'Key Dates'!$B$8-1</f>
        <v>43409</v>
      </c>
      <c r="C1846" s="22" t="s">
        <v>2734</v>
      </c>
      <c r="D1846" s="23" t="s">
        <v>20</v>
      </c>
      <c r="E1846" s="24" t="s">
        <v>145</v>
      </c>
      <c r="F1846" s="24" t="s">
        <v>2145</v>
      </c>
      <c r="G1846" s="21"/>
      <c r="H1846" s="21"/>
    </row>
    <row r="1847" spans="1:8" s="6" customFormat="1" ht="157.5" x14ac:dyDescent="0.2">
      <c r="A1847" s="43">
        <f>+'Key Dates'!$B$8-20</f>
        <v>43390</v>
      </c>
      <c r="B1847" s="43">
        <f>+'Key Dates'!$B$8-1</f>
        <v>43409</v>
      </c>
      <c r="C1847" s="22" t="s">
        <v>2735</v>
      </c>
      <c r="D1847" s="23" t="s">
        <v>20</v>
      </c>
      <c r="E1847" s="24" t="s">
        <v>156</v>
      </c>
      <c r="F1847" s="24" t="s">
        <v>2145</v>
      </c>
      <c r="G1847" s="21"/>
      <c r="H1847" s="21"/>
    </row>
    <row r="1848" spans="1:8" s="6" customFormat="1" ht="157.5" x14ac:dyDescent="0.2">
      <c r="A1848" s="43">
        <f>+'Key Dates'!$B$8-20</f>
        <v>43390</v>
      </c>
      <c r="B1848" s="43">
        <f>+'Key Dates'!$B$8-1</f>
        <v>43409</v>
      </c>
      <c r="C1848" s="22" t="s">
        <v>2736</v>
      </c>
      <c r="D1848" s="23" t="s">
        <v>20</v>
      </c>
      <c r="E1848" s="24" t="s">
        <v>157</v>
      </c>
      <c r="F1848" s="24" t="s">
        <v>2145</v>
      </c>
      <c r="G1848" s="21"/>
      <c r="H1848" s="21"/>
    </row>
    <row r="1849" spans="1:8" s="6" customFormat="1" ht="157.5" x14ac:dyDescent="0.2">
      <c r="A1849" s="43">
        <f>+'Key Dates'!$B$8-20</f>
        <v>43390</v>
      </c>
      <c r="B1849" s="43">
        <f>+'Key Dates'!$B$8-1</f>
        <v>43409</v>
      </c>
      <c r="C1849" s="22" t="s">
        <v>2737</v>
      </c>
      <c r="D1849" s="23" t="s">
        <v>20</v>
      </c>
      <c r="E1849" s="24" t="s">
        <v>135</v>
      </c>
      <c r="F1849" s="24" t="s">
        <v>2145</v>
      </c>
      <c r="G1849" s="21"/>
      <c r="H1849" s="21"/>
    </row>
    <row r="1850" spans="1:8" s="6" customFormat="1" ht="157.5" x14ac:dyDescent="0.2">
      <c r="A1850" s="43">
        <f>+'Key Dates'!$B$8-20</f>
        <v>43390</v>
      </c>
      <c r="B1850" s="43">
        <f>+'Key Dates'!$B$8-1</f>
        <v>43409</v>
      </c>
      <c r="C1850" s="22" t="s">
        <v>2738</v>
      </c>
      <c r="D1850" s="23" t="s">
        <v>20</v>
      </c>
      <c r="E1850" s="24" t="s">
        <v>146</v>
      </c>
      <c r="F1850" s="24" t="s">
        <v>2145</v>
      </c>
      <c r="G1850" s="21"/>
      <c r="H1850" s="21"/>
    </row>
    <row r="1851" spans="1:8" s="6" customFormat="1" ht="173.25" x14ac:dyDescent="0.2">
      <c r="A1851" s="43">
        <f>+'Key Dates'!$B$8-20</f>
        <v>43390</v>
      </c>
      <c r="B1851" s="43">
        <f>+'Key Dates'!$B$8-1</f>
        <v>43409</v>
      </c>
      <c r="C1851" s="22" t="s">
        <v>2739</v>
      </c>
      <c r="D1851" s="23" t="s">
        <v>20</v>
      </c>
      <c r="E1851" s="24" t="s">
        <v>147</v>
      </c>
      <c r="F1851" s="24" t="s">
        <v>2145</v>
      </c>
      <c r="G1851" s="21"/>
      <c r="H1851" s="21"/>
    </row>
    <row r="1852" spans="1:8" s="6" customFormat="1" ht="110.25" x14ac:dyDescent="0.2">
      <c r="A1852" s="43">
        <f>+'Key Dates'!$B$8-20</f>
        <v>43390</v>
      </c>
      <c r="B1852" s="43">
        <f>+'Key Dates'!$B$8-1</f>
        <v>43409</v>
      </c>
      <c r="C1852" s="25" t="s">
        <v>464</v>
      </c>
      <c r="D1852" s="23" t="s">
        <v>95</v>
      </c>
      <c r="E1852" s="24" t="s">
        <v>138</v>
      </c>
      <c r="F1852" s="24" t="s">
        <v>216</v>
      </c>
      <c r="G1852" s="21"/>
      <c r="H1852" s="21"/>
    </row>
    <row r="1853" spans="1:8" s="6" customFormat="1" ht="110.25" x14ac:dyDescent="0.2">
      <c r="A1853" s="43">
        <f>+'Key Dates'!$B$8-20</f>
        <v>43390</v>
      </c>
      <c r="B1853" s="43">
        <f>+'Key Dates'!$B$8-1</f>
        <v>43409</v>
      </c>
      <c r="C1853" s="25" t="s">
        <v>465</v>
      </c>
      <c r="D1853" s="23" t="s">
        <v>95</v>
      </c>
      <c r="E1853" s="24" t="s">
        <v>158</v>
      </c>
      <c r="F1853" s="24" t="s">
        <v>216</v>
      </c>
      <c r="G1853" s="21"/>
      <c r="H1853" s="21"/>
    </row>
    <row r="1854" spans="1:8" s="6" customFormat="1" ht="110.25" x14ac:dyDescent="0.2">
      <c r="A1854" s="43">
        <f>+'Key Dates'!$B$8-20</f>
        <v>43390</v>
      </c>
      <c r="B1854" s="43">
        <f>+'Key Dates'!$B$8-1</f>
        <v>43409</v>
      </c>
      <c r="C1854" s="25" t="s">
        <v>466</v>
      </c>
      <c r="D1854" s="23" t="s">
        <v>95</v>
      </c>
      <c r="E1854" s="24" t="s">
        <v>143</v>
      </c>
      <c r="F1854" s="24" t="s">
        <v>216</v>
      </c>
      <c r="G1854" s="21"/>
      <c r="H1854" s="21"/>
    </row>
    <row r="1855" spans="1:8" s="6" customFormat="1" ht="110.25" x14ac:dyDescent="0.2">
      <c r="A1855" s="43">
        <f>+'Key Dates'!$B$8-20</f>
        <v>43390</v>
      </c>
      <c r="B1855" s="43">
        <f>+'Key Dates'!$B$8-1</f>
        <v>43409</v>
      </c>
      <c r="C1855" s="25" t="s">
        <v>467</v>
      </c>
      <c r="D1855" s="23" t="s">
        <v>95</v>
      </c>
      <c r="E1855" s="24" t="s">
        <v>144</v>
      </c>
      <c r="F1855" s="24" t="s">
        <v>216</v>
      </c>
      <c r="G1855" s="21"/>
      <c r="H1855" s="21"/>
    </row>
    <row r="1856" spans="1:8" s="6" customFormat="1" ht="110.25" x14ac:dyDescent="0.2">
      <c r="A1856" s="43">
        <f>+'Key Dates'!$B$8-20</f>
        <v>43390</v>
      </c>
      <c r="B1856" s="43">
        <f>+'Key Dates'!$B$8-1</f>
        <v>43409</v>
      </c>
      <c r="C1856" s="25" t="s">
        <v>468</v>
      </c>
      <c r="D1856" s="23" t="s">
        <v>95</v>
      </c>
      <c r="E1856" s="24" t="s">
        <v>145</v>
      </c>
      <c r="F1856" s="24" t="s">
        <v>216</v>
      </c>
      <c r="G1856" s="21"/>
      <c r="H1856" s="21"/>
    </row>
    <row r="1857" spans="1:8" s="6" customFormat="1" ht="110.25" x14ac:dyDescent="0.2">
      <c r="A1857" s="43">
        <f>+'Key Dates'!$B$8-20</f>
        <v>43390</v>
      </c>
      <c r="B1857" s="43">
        <f>+'Key Dates'!$B$8-1</f>
        <v>43409</v>
      </c>
      <c r="C1857" s="25" t="s">
        <v>469</v>
      </c>
      <c r="D1857" s="23" t="s">
        <v>95</v>
      </c>
      <c r="E1857" s="24" t="s">
        <v>156</v>
      </c>
      <c r="F1857" s="24" t="s">
        <v>216</v>
      </c>
      <c r="G1857" s="21"/>
      <c r="H1857" s="21"/>
    </row>
    <row r="1858" spans="1:8" s="6" customFormat="1" ht="110.25" x14ac:dyDescent="0.2">
      <c r="A1858" s="43">
        <f>+'Key Dates'!$B$8-20</f>
        <v>43390</v>
      </c>
      <c r="B1858" s="43">
        <f>+'Key Dates'!$B$8-1</f>
        <v>43409</v>
      </c>
      <c r="C1858" s="25" t="s">
        <v>470</v>
      </c>
      <c r="D1858" s="23" t="s">
        <v>95</v>
      </c>
      <c r="E1858" s="24" t="s">
        <v>157</v>
      </c>
      <c r="F1858" s="24" t="s">
        <v>216</v>
      </c>
      <c r="G1858" s="21"/>
      <c r="H1858" s="21"/>
    </row>
    <row r="1859" spans="1:8" s="6" customFormat="1" ht="110.25" x14ac:dyDescent="0.2">
      <c r="A1859" s="43">
        <f>+'Key Dates'!$B$8-20</f>
        <v>43390</v>
      </c>
      <c r="B1859" s="43">
        <f>+'Key Dates'!$B$8-1</f>
        <v>43409</v>
      </c>
      <c r="C1859" s="25" t="s">
        <v>471</v>
      </c>
      <c r="D1859" s="23" t="s">
        <v>95</v>
      </c>
      <c r="E1859" s="24" t="s">
        <v>135</v>
      </c>
      <c r="F1859" s="24" t="s">
        <v>216</v>
      </c>
      <c r="G1859" s="21"/>
      <c r="H1859" s="21"/>
    </row>
    <row r="1860" spans="1:8" s="6" customFormat="1" ht="110.25" x14ac:dyDescent="0.2">
      <c r="A1860" s="43">
        <f>+'Key Dates'!$B$8-20</f>
        <v>43390</v>
      </c>
      <c r="B1860" s="43">
        <f>+'Key Dates'!$B$8-1</f>
        <v>43409</v>
      </c>
      <c r="C1860" s="25" t="s">
        <v>472</v>
      </c>
      <c r="D1860" s="23" t="s">
        <v>95</v>
      </c>
      <c r="E1860" s="24" t="s">
        <v>146</v>
      </c>
      <c r="F1860" s="24" t="s">
        <v>216</v>
      </c>
      <c r="G1860" s="21"/>
      <c r="H1860" s="21"/>
    </row>
    <row r="1861" spans="1:8" s="6" customFormat="1" ht="110.25" x14ac:dyDescent="0.2">
      <c r="A1861" s="43">
        <f>+'Key Dates'!$B$8-20</f>
        <v>43390</v>
      </c>
      <c r="B1861" s="43">
        <f>+'Key Dates'!$B$8-1</f>
        <v>43409</v>
      </c>
      <c r="C1861" s="25" t="s">
        <v>473</v>
      </c>
      <c r="D1861" s="23" t="s">
        <v>95</v>
      </c>
      <c r="E1861" s="24" t="s">
        <v>147</v>
      </c>
      <c r="F1861" s="24" t="s">
        <v>216</v>
      </c>
      <c r="G1861" s="21"/>
      <c r="H1861" s="21"/>
    </row>
    <row r="1862" spans="1:8" s="6" customFormat="1" ht="138.75" x14ac:dyDescent="0.2">
      <c r="A1862" s="43">
        <f>+'Key Dates'!$B$8-15</f>
        <v>43395</v>
      </c>
      <c r="B1862" s="43">
        <f>+'Key Dates'!$B$8-15</f>
        <v>43395</v>
      </c>
      <c r="C1862" s="25" t="s">
        <v>1693</v>
      </c>
      <c r="D1862" s="23" t="s">
        <v>1671</v>
      </c>
      <c r="E1862" s="24" t="s">
        <v>138</v>
      </c>
      <c r="F1862" s="24" t="s">
        <v>10</v>
      </c>
      <c r="G1862" s="21"/>
      <c r="H1862" s="21"/>
    </row>
    <row r="1863" spans="1:8" s="6" customFormat="1" ht="138.75" x14ac:dyDescent="0.2">
      <c r="A1863" s="43">
        <f>+'Key Dates'!$B$8-15</f>
        <v>43395</v>
      </c>
      <c r="B1863" s="43">
        <f>+'Key Dates'!$B$8-15</f>
        <v>43395</v>
      </c>
      <c r="C1863" s="25" t="s">
        <v>1694</v>
      </c>
      <c r="D1863" s="23" t="s">
        <v>1671</v>
      </c>
      <c r="E1863" s="24" t="s">
        <v>158</v>
      </c>
      <c r="F1863" s="24" t="s">
        <v>10</v>
      </c>
      <c r="G1863" s="21"/>
      <c r="H1863" s="21"/>
    </row>
    <row r="1864" spans="1:8" s="6" customFormat="1" ht="154.5" x14ac:dyDescent="0.2">
      <c r="A1864" s="43">
        <f>+'Key Dates'!$B$8-15</f>
        <v>43395</v>
      </c>
      <c r="B1864" s="43">
        <f>+'Key Dates'!$B$8-15</f>
        <v>43395</v>
      </c>
      <c r="C1864" s="25" t="s">
        <v>1695</v>
      </c>
      <c r="D1864" s="23" t="s">
        <v>1671</v>
      </c>
      <c r="E1864" s="24" t="s">
        <v>146</v>
      </c>
      <c r="F1864" s="24" t="s">
        <v>10</v>
      </c>
      <c r="G1864" s="21"/>
      <c r="H1864" s="21"/>
    </row>
    <row r="1865" spans="1:8" s="6" customFormat="1" ht="154.5" x14ac:dyDescent="0.2">
      <c r="A1865" s="43">
        <f>+'Key Dates'!$B$8-15</f>
        <v>43395</v>
      </c>
      <c r="B1865" s="43">
        <f>+'Key Dates'!$B$8-15</f>
        <v>43395</v>
      </c>
      <c r="C1865" s="25" t="s">
        <v>1696</v>
      </c>
      <c r="D1865" s="23" t="s">
        <v>1671</v>
      </c>
      <c r="E1865" s="24" t="s">
        <v>147</v>
      </c>
      <c r="F1865" s="24" t="s">
        <v>10</v>
      </c>
      <c r="G1865" s="21"/>
      <c r="H1865" s="21"/>
    </row>
    <row r="1866" spans="1:8" s="6" customFormat="1" ht="63" x14ac:dyDescent="0.2">
      <c r="A1866" s="43">
        <f>+'Key Dates'!$B$8-15</f>
        <v>43395</v>
      </c>
      <c r="B1866" s="43">
        <f>+'Key Dates'!$B$8-2</f>
        <v>43408</v>
      </c>
      <c r="C1866" s="25" t="s">
        <v>556</v>
      </c>
      <c r="D1866" s="23" t="s">
        <v>555</v>
      </c>
      <c r="E1866" s="24" t="s">
        <v>138</v>
      </c>
      <c r="F1866" s="24" t="s">
        <v>10</v>
      </c>
      <c r="G1866" s="21"/>
      <c r="H1866" s="21"/>
    </row>
    <row r="1867" spans="1:8" s="6" customFormat="1" ht="63" x14ac:dyDescent="0.2">
      <c r="A1867" s="43">
        <f>+'Key Dates'!$B$8-15</f>
        <v>43395</v>
      </c>
      <c r="B1867" s="43">
        <f>+'Key Dates'!$B$8-2</f>
        <v>43408</v>
      </c>
      <c r="C1867" s="25" t="s">
        <v>557</v>
      </c>
      <c r="D1867" s="23" t="s">
        <v>555</v>
      </c>
      <c r="E1867" s="24" t="s">
        <v>142</v>
      </c>
      <c r="F1867" s="24" t="s">
        <v>10</v>
      </c>
      <c r="G1867" s="21"/>
      <c r="H1867" s="21"/>
    </row>
    <row r="1868" spans="1:8" s="6" customFormat="1" ht="63" x14ac:dyDescent="0.2">
      <c r="A1868" s="43">
        <f>+'Key Dates'!$B$8-15</f>
        <v>43395</v>
      </c>
      <c r="B1868" s="43">
        <f>+'Key Dates'!$B$8-2</f>
        <v>43408</v>
      </c>
      <c r="C1868" s="25" t="s">
        <v>558</v>
      </c>
      <c r="D1868" s="23" t="s">
        <v>555</v>
      </c>
      <c r="E1868" s="24" t="s">
        <v>158</v>
      </c>
      <c r="F1868" s="24" t="s">
        <v>10</v>
      </c>
      <c r="G1868" s="21"/>
      <c r="H1868" s="21"/>
    </row>
    <row r="1869" spans="1:8" s="6" customFormat="1" ht="63" x14ac:dyDescent="0.2">
      <c r="A1869" s="43">
        <f>+'Key Dates'!$B$8-15</f>
        <v>43395</v>
      </c>
      <c r="B1869" s="43">
        <f>+'Key Dates'!$B$8-2</f>
        <v>43408</v>
      </c>
      <c r="C1869" s="25" t="s">
        <v>559</v>
      </c>
      <c r="D1869" s="23" t="s">
        <v>555</v>
      </c>
      <c r="E1869" s="24" t="s">
        <v>143</v>
      </c>
      <c r="F1869" s="24" t="s">
        <v>10</v>
      </c>
      <c r="G1869" s="21"/>
      <c r="H1869" s="21"/>
    </row>
    <row r="1870" spans="1:8" s="6" customFormat="1" ht="63" x14ac:dyDescent="0.2">
      <c r="A1870" s="43">
        <f>+'Key Dates'!$B$8-15</f>
        <v>43395</v>
      </c>
      <c r="B1870" s="43">
        <f>+'Key Dates'!$B$8-2</f>
        <v>43408</v>
      </c>
      <c r="C1870" s="25" t="s">
        <v>560</v>
      </c>
      <c r="D1870" s="23" t="s">
        <v>555</v>
      </c>
      <c r="E1870" s="24" t="s">
        <v>144</v>
      </c>
      <c r="F1870" s="24" t="s">
        <v>10</v>
      </c>
      <c r="G1870" s="21"/>
      <c r="H1870" s="21"/>
    </row>
    <row r="1871" spans="1:8" s="6" customFormat="1" ht="63" x14ac:dyDescent="0.2">
      <c r="A1871" s="43">
        <f>+'Key Dates'!$B$8-15</f>
        <v>43395</v>
      </c>
      <c r="B1871" s="43">
        <f>+'Key Dates'!$B$8-2</f>
        <v>43408</v>
      </c>
      <c r="C1871" s="25" t="s">
        <v>561</v>
      </c>
      <c r="D1871" s="23" t="s">
        <v>555</v>
      </c>
      <c r="E1871" s="24" t="s">
        <v>145</v>
      </c>
      <c r="F1871" s="24" t="s">
        <v>10</v>
      </c>
      <c r="G1871" s="21"/>
      <c r="H1871" s="21"/>
    </row>
    <row r="1872" spans="1:8" s="6" customFormat="1" ht="63" x14ac:dyDescent="0.2">
      <c r="A1872" s="43">
        <f>+'Key Dates'!$B$8-15</f>
        <v>43395</v>
      </c>
      <c r="B1872" s="43">
        <f>+'Key Dates'!$B$8-2</f>
        <v>43408</v>
      </c>
      <c r="C1872" s="25" t="s">
        <v>562</v>
      </c>
      <c r="D1872" s="23" t="s">
        <v>555</v>
      </c>
      <c r="E1872" s="24" t="s">
        <v>156</v>
      </c>
      <c r="F1872" s="24" t="s">
        <v>10</v>
      </c>
      <c r="G1872" s="21"/>
      <c r="H1872" s="21"/>
    </row>
    <row r="1873" spans="1:8" s="6" customFormat="1" ht="63" x14ac:dyDescent="0.2">
      <c r="A1873" s="43">
        <f>+'Key Dates'!$B$8-15</f>
        <v>43395</v>
      </c>
      <c r="B1873" s="43">
        <f>+'Key Dates'!$B$8-2</f>
        <v>43408</v>
      </c>
      <c r="C1873" s="25" t="s">
        <v>563</v>
      </c>
      <c r="D1873" s="23" t="s">
        <v>555</v>
      </c>
      <c r="E1873" s="24" t="s">
        <v>157</v>
      </c>
      <c r="F1873" s="24" t="s">
        <v>10</v>
      </c>
      <c r="G1873" s="21"/>
      <c r="H1873" s="21"/>
    </row>
    <row r="1874" spans="1:8" s="6" customFormat="1" ht="63" x14ac:dyDescent="0.2">
      <c r="A1874" s="43">
        <f>+'Key Dates'!$B$8-15</f>
        <v>43395</v>
      </c>
      <c r="B1874" s="43">
        <f>+'Key Dates'!$B$8-2</f>
        <v>43408</v>
      </c>
      <c r="C1874" s="25" t="s">
        <v>564</v>
      </c>
      <c r="D1874" s="23" t="s">
        <v>555</v>
      </c>
      <c r="E1874" s="24" t="s">
        <v>135</v>
      </c>
      <c r="F1874" s="24" t="s">
        <v>10</v>
      </c>
      <c r="G1874" s="21"/>
      <c r="H1874" s="21"/>
    </row>
    <row r="1875" spans="1:8" s="6" customFormat="1" ht="63" x14ac:dyDescent="0.2">
      <c r="A1875" s="43">
        <f>+'Key Dates'!$B$8-15</f>
        <v>43395</v>
      </c>
      <c r="B1875" s="43">
        <f>+'Key Dates'!$B$8-2</f>
        <v>43408</v>
      </c>
      <c r="C1875" s="25" t="s">
        <v>565</v>
      </c>
      <c r="D1875" s="23" t="s">
        <v>555</v>
      </c>
      <c r="E1875" s="24" t="s">
        <v>146</v>
      </c>
      <c r="F1875" s="24" t="s">
        <v>10</v>
      </c>
      <c r="G1875" s="21"/>
      <c r="H1875" s="21"/>
    </row>
    <row r="1876" spans="1:8" s="6" customFormat="1" ht="78.75" x14ac:dyDescent="0.2">
      <c r="A1876" s="43">
        <f>+'Key Dates'!$B$8-15</f>
        <v>43395</v>
      </c>
      <c r="B1876" s="43">
        <f>+'Key Dates'!$B$8-2</f>
        <v>43408</v>
      </c>
      <c r="C1876" s="25" t="s">
        <v>566</v>
      </c>
      <c r="D1876" s="23" t="s">
        <v>555</v>
      </c>
      <c r="E1876" s="24" t="s">
        <v>147</v>
      </c>
      <c r="F1876" s="24" t="s">
        <v>10</v>
      </c>
      <c r="G1876" s="21"/>
      <c r="H1876" s="21"/>
    </row>
    <row r="1877" spans="1:8" s="6" customFormat="1" ht="94.5" x14ac:dyDescent="0.2">
      <c r="A1877" s="43">
        <f>+'Key Dates'!$B$8-14</f>
        <v>43396</v>
      </c>
      <c r="B1877" s="43">
        <f>+'Key Dates'!$B$8-14</f>
        <v>43396</v>
      </c>
      <c r="C1877" s="25" t="s">
        <v>1707</v>
      </c>
      <c r="D1877" s="23" t="s">
        <v>1698</v>
      </c>
      <c r="E1877" s="24" t="s">
        <v>138</v>
      </c>
      <c r="F1877" s="24" t="s">
        <v>13</v>
      </c>
      <c r="G1877" s="21"/>
      <c r="H1877" s="21"/>
    </row>
    <row r="1878" spans="1:8" s="6" customFormat="1" ht="94.5" x14ac:dyDescent="0.2">
      <c r="A1878" s="43">
        <f>+'Key Dates'!$B$8-14</f>
        <v>43396</v>
      </c>
      <c r="B1878" s="43">
        <f>+'Key Dates'!$B$8-14</f>
        <v>43396</v>
      </c>
      <c r="C1878" s="25" t="s">
        <v>1708</v>
      </c>
      <c r="D1878" s="23" t="s">
        <v>1698</v>
      </c>
      <c r="E1878" s="24" t="s">
        <v>158</v>
      </c>
      <c r="F1878" s="24" t="s">
        <v>13</v>
      </c>
      <c r="G1878" s="21"/>
      <c r="H1878" s="21"/>
    </row>
    <row r="1879" spans="1:8" s="6" customFormat="1" ht="110.25" x14ac:dyDescent="0.2">
      <c r="A1879" s="43">
        <f>+'Key Dates'!$B$8-14</f>
        <v>43396</v>
      </c>
      <c r="B1879" s="43">
        <f>+'Key Dates'!$B$8-14</f>
        <v>43396</v>
      </c>
      <c r="C1879" s="25" t="s">
        <v>1709</v>
      </c>
      <c r="D1879" s="23" t="s">
        <v>1698</v>
      </c>
      <c r="E1879" s="24" t="s">
        <v>144</v>
      </c>
      <c r="F1879" s="24" t="s">
        <v>13</v>
      </c>
      <c r="G1879" s="21"/>
      <c r="H1879" s="21"/>
    </row>
    <row r="1880" spans="1:8" s="6" customFormat="1" ht="110.25" x14ac:dyDescent="0.2">
      <c r="A1880" s="43">
        <f>+'Key Dates'!$B$8-14</f>
        <v>43396</v>
      </c>
      <c r="B1880" s="43">
        <f>+'Key Dates'!$B$8-14</f>
        <v>43396</v>
      </c>
      <c r="C1880" s="25" t="s">
        <v>1710</v>
      </c>
      <c r="D1880" s="23" t="s">
        <v>1698</v>
      </c>
      <c r="E1880" s="24" t="s">
        <v>145</v>
      </c>
      <c r="F1880" s="24" t="s">
        <v>13</v>
      </c>
      <c r="G1880" s="21"/>
      <c r="H1880" s="21"/>
    </row>
    <row r="1881" spans="1:8" s="6" customFormat="1" ht="110.25" x14ac:dyDescent="0.2">
      <c r="A1881" s="43">
        <f>+'Key Dates'!$B$8-14</f>
        <v>43396</v>
      </c>
      <c r="B1881" s="43">
        <f>+'Key Dates'!$B$8-14</f>
        <v>43396</v>
      </c>
      <c r="C1881" s="25" t="s">
        <v>1711</v>
      </c>
      <c r="D1881" s="23" t="s">
        <v>1698</v>
      </c>
      <c r="E1881" s="24" t="s">
        <v>156</v>
      </c>
      <c r="F1881" s="24" t="s">
        <v>13</v>
      </c>
      <c r="G1881" s="21"/>
      <c r="H1881" s="21"/>
    </row>
    <row r="1882" spans="1:8" s="6" customFormat="1" ht="110.25" x14ac:dyDescent="0.2">
      <c r="A1882" s="43">
        <f>+'Key Dates'!$B$8-14</f>
        <v>43396</v>
      </c>
      <c r="B1882" s="43">
        <f>+'Key Dates'!$B$8-14</f>
        <v>43396</v>
      </c>
      <c r="C1882" s="25" t="s">
        <v>1712</v>
      </c>
      <c r="D1882" s="23" t="s">
        <v>1698</v>
      </c>
      <c r="E1882" s="24" t="s">
        <v>157</v>
      </c>
      <c r="F1882" s="24" t="s">
        <v>13</v>
      </c>
      <c r="G1882" s="21"/>
      <c r="H1882" s="21"/>
    </row>
    <row r="1883" spans="1:8" s="6" customFormat="1" ht="110.25" x14ac:dyDescent="0.2">
      <c r="A1883" s="43">
        <f>+'Key Dates'!$B$8-14</f>
        <v>43396</v>
      </c>
      <c r="B1883" s="43">
        <f>+'Key Dates'!$B$8-14</f>
        <v>43396</v>
      </c>
      <c r="C1883" s="25" t="s">
        <v>1713</v>
      </c>
      <c r="D1883" s="23" t="s">
        <v>1698</v>
      </c>
      <c r="E1883" s="24" t="s">
        <v>146</v>
      </c>
      <c r="F1883" s="24" t="s">
        <v>13</v>
      </c>
      <c r="G1883" s="21"/>
      <c r="H1883" s="21"/>
    </row>
    <row r="1884" spans="1:8" s="6" customFormat="1" ht="110.25" x14ac:dyDescent="0.2">
      <c r="A1884" s="43">
        <f>+'Key Dates'!$B$8-14</f>
        <v>43396</v>
      </c>
      <c r="B1884" s="43">
        <f>+'Key Dates'!$B$8-14</f>
        <v>43396</v>
      </c>
      <c r="C1884" s="25" t="s">
        <v>1714</v>
      </c>
      <c r="D1884" s="23" t="s">
        <v>1698</v>
      </c>
      <c r="E1884" s="24" t="s">
        <v>147</v>
      </c>
      <c r="F1884" s="24" t="s">
        <v>13</v>
      </c>
      <c r="G1884" s="21"/>
      <c r="H1884" s="21"/>
    </row>
    <row r="1885" spans="1:8" s="6" customFormat="1" ht="94.5" x14ac:dyDescent="0.2">
      <c r="A1885" s="43">
        <f>+'Key Dates'!$B$8-14</f>
        <v>43396</v>
      </c>
      <c r="B1885" s="43">
        <f>+'Key Dates'!$B$8-14</f>
        <v>43396</v>
      </c>
      <c r="C1885" s="25" t="s">
        <v>518</v>
      </c>
      <c r="D1885" s="23" t="s">
        <v>503</v>
      </c>
      <c r="E1885" s="24" t="s">
        <v>138</v>
      </c>
      <c r="F1885" s="24" t="s">
        <v>10</v>
      </c>
      <c r="G1885" s="21"/>
      <c r="H1885" s="21"/>
    </row>
    <row r="1886" spans="1:8" s="6" customFormat="1" ht="94.5" x14ac:dyDescent="0.2">
      <c r="A1886" s="43">
        <f>+'Key Dates'!$B$8-14</f>
        <v>43396</v>
      </c>
      <c r="B1886" s="43">
        <f>+'Key Dates'!$B$8-14</f>
        <v>43396</v>
      </c>
      <c r="C1886" s="25" t="s">
        <v>519</v>
      </c>
      <c r="D1886" s="23" t="s">
        <v>503</v>
      </c>
      <c r="E1886" s="24" t="s">
        <v>158</v>
      </c>
      <c r="F1886" s="24" t="s">
        <v>10</v>
      </c>
      <c r="G1886" s="21"/>
      <c r="H1886" s="21"/>
    </row>
    <row r="1887" spans="1:8" s="6" customFormat="1" ht="110.25" x14ac:dyDescent="0.2">
      <c r="A1887" s="43">
        <f>+'Key Dates'!$B$8-14</f>
        <v>43396</v>
      </c>
      <c r="B1887" s="43">
        <f>+'Key Dates'!$B$8-14</f>
        <v>43396</v>
      </c>
      <c r="C1887" s="25" t="s">
        <v>520</v>
      </c>
      <c r="D1887" s="23" t="s">
        <v>503</v>
      </c>
      <c r="E1887" s="24" t="s">
        <v>144</v>
      </c>
      <c r="F1887" s="24" t="s">
        <v>10</v>
      </c>
      <c r="G1887" s="21"/>
      <c r="H1887" s="21"/>
    </row>
    <row r="1888" spans="1:8" s="6" customFormat="1" ht="110.25" x14ac:dyDescent="0.2">
      <c r="A1888" s="43">
        <f>+'Key Dates'!$B$8-14</f>
        <v>43396</v>
      </c>
      <c r="B1888" s="43">
        <f>+'Key Dates'!$B$8-14</f>
        <v>43396</v>
      </c>
      <c r="C1888" s="25" t="s">
        <v>521</v>
      </c>
      <c r="D1888" s="23" t="s">
        <v>503</v>
      </c>
      <c r="E1888" s="24" t="s">
        <v>145</v>
      </c>
      <c r="F1888" s="24" t="s">
        <v>10</v>
      </c>
      <c r="G1888" s="21"/>
      <c r="H1888" s="21"/>
    </row>
    <row r="1889" spans="1:8" s="6" customFormat="1" ht="110.25" x14ac:dyDescent="0.2">
      <c r="A1889" s="43">
        <f>+'Key Dates'!$B$8-14</f>
        <v>43396</v>
      </c>
      <c r="B1889" s="43">
        <f>+'Key Dates'!$B$8-14</f>
        <v>43396</v>
      </c>
      <c r="C1889" s="25" t="s">
        <v>522</v>
      </c>
      <c r="D1889" s="23" t="s">
        <v>503</v>
      </c>
      <c r="E1889" s="24" t="s">
        <v>156</v>
      </c>
      <c r="F1889" s="24" t="s">
        <v>10</v>
      </c>
      <c r="G1889" s="21"/>
      <c r="H1889" s="21"/>
    </row>
    <row r="1890" spans="1:8" s="6" customFormat="1" ht="110.25" x14ac:dyDescent="0.2">
      <c r="A1890" s="43">
        <f>+'Key Dates'!$B$8-14</f>
        <v>43396</v>
      </c>
      <c r="B1890" s="43">
        <f>+'Key Dates'!$B$8-14</f>
        <v>43396</v>
      </c>
      <c r="C1890" s="25" t="s">
        <v>523</v>
      </c>
      <c r="D1890" s="23" t="s">
        <v>503</v>
      </c>
      <c r="E1890" s="24" t="s">
        <v>157</v>
      </c>
      <c r="F1890" s="24" t="s">
        <v>10</v>
      </c>
      <c r="G1890" s="21"/>
      <c r="H1890" s="21"/>
    </row>
    <row r="1891" spans="1:8" s="6" customFormat="1" ht="110.25" x14ac:dyDescent="0.2">
      <c r="A1891" s="43">
        <f>+'Key Dates'!$B$8-14</f>
        <v>43396</v>
      </c>
      <c r="B1891" s="43">
        <f>+'Key Dates'!$B$8-14</f>
        <v>43396</v>
      </c>
      <c r="C1891" s="25" t="s">
        <v>524</v>
      </c>
      <c r="D1891" s="23" t="s">
        <v>503</v>
      </c>
      <c r="E1891" s="24" t="s">
        <v>146</v>
      </c>
      <c r="F1891" s="24" t="s">
        <v>10</v>
      </c>
      <c r="G1891" s="21"/>
      <c r="H1891" s="21"/>
    </row>
    <row r="1892" spans="1:8" s="6" customFormat="1" ht="110.25" x14ac:dyDescent="0.2">
      <c r="A1892" s="43">
        <f>+'Key Dates'!$B$8-14</f>
        <v>43396</v>
      </c>
      <c r="B1892" s="43">
        <f>+'Key Dates'!$B$8-14</f>
        <v>43396</v>
      </c>
      <c r="C1892" s="25" t="s">
        <v>525</v>
      </c>
      <c r="D1892" s="23" t="s">
        <v>503</v>
      </c>
      <c r="E1892" s="24" t="s">
        <v>147</v>
      </c>
      <c r="F1892" s="24" t="s">
        <v>10</v>
      </c>
      <c r="G1892" s="21"/>
      <c r="H1892" s="21"/>
    </row>
    <row r="1893" spans="1:8" s="6" customFormat="1" ht="78.75" x14ac:dyDescent="0.2">
      <c r="A1893" s="43">
        <f>+'Key Dates'!$B$8-14</f>
        <v>43396</v>
      </c>
      <c r="B1893" s="43">
        <f>+'Key Dates'!$B$8-14</f>
        <v>43396</v>
      </c>
      <c r="C1893" s="25" t="s">
        <v>539</v>
      </c>
      <c r="D1893" s="23" t="s">
        <v>31</v>
      </c>
      <c r="E1893" s="24" t="s">
        <v>138</v>
      </c>
      <c r="F1893" s="24" t="s">
        <v>10</v>
      </c>
      <c r="G1893" s="21"/>
      <c r="H1893" s="21"/>
    </row>
    <row r="1894" spans="1:8" s="6" customFormat="1" ht="78.75" x14ac:dyDescent="0.2">
      <c r="A1894" s="43">
        <f>+'Key Dates'!$B$8-14</f>
        <v>43396</v>
      </c>
      <c r="B1894" s="43">
        <f>+'Key Dates'!$B$8-14</f>
        <v>43396</v>
      </c>
      <c r="C1894" s="25" t="s">
        <v>540</v>
      </c>
      <c r="D1894" s="23" t="s">
        <v>31</v>
      </c>
      <c r="E1894" s="24" t="s">
        <v>158</v>
      </c>
      <c r="F1894" s="24" t="s">
        <v>10</v>
      </c>
      <c r="G1894" s="21"/>
      <c r="H1894" s="21"/>
    </row>
    <row r="1895" spans="1:8" s="6" customFormat="1" ht="94.5" x14ac:dyDescent="0.2">
      <c r="A1895" s="43">
        <f>+'Key Dates'!$B$8-14</f>
        <v>43396</v>
      </c>
      <c r="B1895" s="43">
        <f>+'Key Dates'!$B$8-14</f>
        <v>43396</v>
      </c>
      <c r="C1895" s="25" t="s">
        <v>541</v>
      </c>
      <c r="D1895" s="23" t="s">
        <v>31</v>
      </c>
      <c r="E1895" s="24" t="s">
        <v>144</v>
      </c>
      <c r="F1895" s="24" t="s">
        <v>10</v>
      </c>
      <c r="G1895" s="21"/>
      <c r="H1895" s="21"/>
    </row>
    <row r="1896" spans="1:8" s="6" customFormat="1" ht="94.5" x14ac:dyDescent="0.2">
      <c r="A1896" s="43">
        <f>+'Key Dates'!$B$8-14</f>
        <v>43396</v>
      </c>
      <c r="B1896" s="43">
        <f>+'Key Dates'!$B$8-14</f>
        <v>43396</v>
      </c>
      <c r="C1896" s="25" t="s">
        <v>542</v>
      </c>
      <c r="D1896" s="23" t="s">
        <v>31</v>
      </c>
      <c r="E1896" s="24" t="s">
        <v>145</v>
      </c>
      <c r="F1896" s="24" t="s">
        <v>10</v>
      </c>
      <c r="G1896" s="21"/>
      <c r="H1896" s="21"/>
    </row>
    <row r="1897" spans="1:8" s="6" customFormat="1" ht="94.5" x14ac:dyDescent="0.2">
      <c r="A1897" s="43">
        <f>+'Key Dates'!$B$8-14</f>
        <v>43396</v>
      </c>
      <c r="B1897" s="43">
        <f>+'Key Dates'!$B$8-14</f>
        <v>43396</v>
      </c>
      <c r="C1897" s="25" t="s">
        <v>543</v>
      </c>
      <c r="D1897" s="23" t="s">
        <v>31</v>
      </c>
      <c r="E1897" s="24" t="s">
        <v>156</v>
      </c>
      <c r="F1897" s="24" t="s">
        <v>10</v>
      </c>
      <c r="G1897" s="21"/>
      <c r="H1897" s="21"/>
    </row>
    <row r="1898" spans="1:8" s="6" customFormat="1" ht="94.5" x14ac:dyDescent="0.2">
      <c r="A1898" s="43">
        <f>+'Key Dates'!$B$8-14</f>
        <v>43396</v>
      </c>
      <c r="B1898" s="43">
        <f>+'Key Dates'!$B$8-14</f>
        <v>43396</v>
      </c>
      <c r="C1898" s="25" t="s">
        <v>544</v>
      </c>
      <c r="D1898" s="23" t="s">
        <v>31</v>
      </c>
      <c r="E1898" s="24" t="s">
        <v>157</v>
      </c>
      <c r="F1898" s="24" t="s">
        <v>10</v>
      </c>
      <c r="G1898" s="21"/>
      <c r="H1898" s="21"/>
    </row>
    <row r="1899" spans="1:8" s="6" customFormat="1" ht="94.5" x14ac:dyDescent="0.2">
      <c r="A1899" s="43">
        <f>+'Key Dates'!$B$8-14</f>
        <v>43396</v>
      </c>
      <c r="B1899" s="43">
        <f>+'Key Dates'!$B$8-14</f>
        <v>43396</v>
      </c>
      <c r="C1899" s="25" t="s">
        <v>492</v>
      </c>
      <c r="D1899" s="23" t="s">
        <v>22</v>
      </c>
      <c r="E1899" s="24" t="s">
        <v>138</v>
      </c>
      <c r="F1899" s="24" t="s">
        <v>2144</v>
      </c>
      <c r="G1899" s="21"/>
      <c r="H1899" s="21"/>
    </row>
    <row r="1900" spans="1:8" s="6" customFormat="1" ht="94.5" x14ac:dyDescent="0.2">
      <c r="A1900" s="43">
        <f>+'Key Dates'!$B$8-14</f>
        <v>43396</v>
      </c>
      <c r="B1900" s="43">
        <f>+'Key Dates'!$B$8-14</f>
        <v>43396</v>
      </c>
      <c r="C1900" s="25" t="s">
        <v>493</v>
      </c>
      <c r="D1900" s="23" t="s">
        <v>22</v>
      </c>
      <c r="E1900" s="24" t="s">
        <v>142</v>
      </c>
      <c r="F1900" s="24" t="s">
        <v>2144</v>
      </c>
      <c r="G1900" s="21"/>
      <c r="H1900" s="21"/>
    </row>
    <row r="1901" spans="1:8" s="6" customFormat="1" ht="94.5" x14ac:dyDescent="0.2">
      <c r="A1901" s="43">
        <f>+'Key Dates'!$B$8-14</f>
        <v>43396</v>
      </c>
      <c r="B1901" s="43">
        <f>+'Key Dates'!$B$8-14</f>
        <v>43396</v>
      </c>
      <c r="C1901" s="25" t="s">
        <v>494</v>
      </c>
      <c r="D1901" s="23" t="s">
        <v>22</v>
      </c>
      <c r="E1901" s="24" t="s">
        <v>158</v>
      </c>
      <c r="F1901" s="24" t="s">
        <v>2144</v>
      </c>
      <c r="G1901" s="21"/>
      <c r="H1901" s="21"/>
    </row>
    <row r="1902" spans="1:8" s="6" customFormat="1" ht="94.5" x14ac:dyDescent="0.2">
      <c r="A1902" s="43">
        <f>+'Key Dates'!$B$8-14</f>
        <v>43396</v>
      </c>
      <c r="B1902" s="43">
        <f>+'Key Dates'!$B$8-14</f>
        <v>43396</v>
      </c>
      <c r="C1902" s="25" t="s">
        <v>495</v>
      </c>
      <c r="D1902" s="23" t="s">
        <v>22</v>
      </c>
      <c r="E1902" s="24" t="s">
        <v>143</v>
      </c>
      <c r="F1902" s="24" t="s">
        <v>2144</v>
      </c>
      <c r="G1902" s="21"/>
      <c r="H1902" s="21"/>
    </row>
    <row r="1903" spans="1:8" s="6" customFormat="1" ht="94.5" x14ac:dyDescent="0.2">
      <c r="A1903" s="43">
        <f>+'Key Dates'!$B$8-14</f>
        <v>43396</v>
      </c>
      <c r="B1903" s="43">
        <f>+'Key Dates'!$B$8-14</f>
        <v>43396</v>
      </c>
      <c r="C1903" s="25" t="s">
        <v>496</v>
      </c>
      <c r="D1903" s="23" t="s">
        <v>22</v>
      </c>
      <c r="E1903" s="24" t="s">
        <v>144</v>
      </c>
      <c r="F1903" s="24" t="s">
        <v>2144</v>
      </c>
      <c r="G1903" s="21"/>
      <c r="H1903" s="21"/>
    </row>
    <row r="1904" spans="1:8" s="6" customFormat="1" ht="94.5" x14ac:dyDescent="0.2">
      <c r="A1904" s="43">
        <f>+'Key Dates'!$B$8-14</f>
        <v>43396</v>
      </c>
      <c r="B1904" s="43">
        <f>+'Key Dates'!$B$8-14</f>
        <v>43396</v>
      </c>
      <c r="C1904" s="25" t="s">
        <v>497</v>
      </c>
      <c r="D1904" s="23" t="s">
        <v>22</v>
      </c>
      <c r="E1904" s="24" t="s">
        <v>145</v>
      </c>
      <c r="F1904" s="24" t="s">
        <v>2144</v>
      </c>
      <c r="G1904" s="21"/>
      <c r="H1904" s="21"/>
    </row>
    <row r="1905" spans="1:8" s="6" customFormat="1" ht="94.5" x14ac:dyDescent="0.2">
      <c r="A1905" s="43">
        <f>+'Key Dates'!$B$8-14</f>
        <v>43396</v>
      </c>
      <c r="B1905" s="43">
        <f>+'Key Dates'!$B$8-14</f>
        <v>43396</v>
      </c>
      <c r="C1905" s="25" t="s">
        <v>498</v>
      </c>
      <c r="D1905" s="23" t="s">
        <v>22</v>
      </c>
      <c r="E1905" s="24" t="s">
        <v>156</v>
      </c>
      <c r="F1905" s="24" t="s">
        <v>2144</v>
      </c>
      <c r="G1905" s="21"/>
      <c r="H1905" s="21"/>
    </row>
    <row r="1906" spans="1:8" s="6" customFormat="1" ht="94.5" x14ac:dyDescent="0.2">
      <c r="A1906" s="43">
        <f>+'Key Dates'!$B$8-14</f>
        <v>43396</v>
      </c>
      <c r="B1906" s="43">
        <f>+'Key Dates'!$B$8-14</f>
        <v>43396</v>
      </c>
      <c r="C1906" s="25" t="s">
        <v>499</v>
      </c>
      <c r="D1906" s="23" t="s">
        <v>22</v>
      </c>
      <c r="E1906" s="24" t="s">
        <v>157</v>
      </c>
      <c r="F1906" s="24" t="s">
        <v>2144</v>
      </c>
      <c r="G1906" s="21"/>
      <c r="H1906" s="21"/>
    </row>
    <row r="1907" spans="1:8" s="6" customFormat="1" ht="94.5" x14ac:dyDescent="0.2">
      <c r="A1907" s="43">
        <f>+'Key Dates'!$B$8-14</f>
        <v>43396</v>
      </c>
      <c r="B1907" s="43">
        <f>+'Key Dates'!$B$8-14</f>
        <v>43396</v>
      </c>
      <c r="C1907" s="25" t="s">
        <v>500</v>
      </c>
      <c r="D1907" s="23" t="s">
        <v>22</v>
      </c>
      <c r="E1907" s="24" t="s">
        <v>135</v>
      </c>
      <c r="F1907" s="24" t="s">
        <v>2144</v>
      </c>
      <c r="G1907" s="21"/>
      <c r="H1907" s="21"/>
    </row>
    <row r="1908" spans="1:8" s="6" customFormat="1" ht="94.5" x14ac:dyDescent="0.2">
      <c r="A1908" s="43">
        <f>+'Key Dates'!$B$8-14</f>
        <v>43396</v>
      </c>
      <c r="B1908" s="43">
        <f>+'Key Dates'!$B$8-14</f>
        <v>43396</v>
      </c>
      <c r="C1908" s="25" t="s">
        <v>501</v>
      </c>
      <c r="D1908" s="23" t="s">
        <v>22</v>
      </c>
      <c r="E1908" s="24" t="s">
        <v>146</v>
      </c>
      <c r="F1908" s="24" t="s">
        <v>2144</v>
      </c>
      <c r="G1908" s="21"/>
      <c r="H1908" s="21"/>
    </row>
    <row r="1909" spans="1:8" s="6" customFormat="1" ht="94.5" x14ac:dyDescent="0.2">
      <c r="A1909" s="43">
        <f>+'Key Dates'!$B$8-14</f>
        <v>43396</v>
      </c>
      <c r="B1909" s="43">
        <f>+'Key Dates'!$B$8-14</f>
        <v>43396</v>
      </c>
      <c r="C1909" s="25" t="s">
        <v>502</v>
      </c>
      <c r="D1909" s="23" t="s">
        <v>22</v>
      </c>
      <c r="E1909" s="24" t="s">
        <v>147</v>
      </c>
      <c r="F1909" s="24" t="s">
        <v>2144</v>
      </c>
      <c r="G1909" s="21"/>
      <c r="H1909" s="21"/>
    </row>
    <row r="1910" spans="1:8" s="6" customFormat="1" ht="94.5" x14ac:dyDescent="0.2">
      <c r="A1910" s="43">
        <f>+'Key Dates'!$B$8-14</f>
        <v>43396</v>
      </c>
      <c r="B1910" s="43">
        <f>+'Key Dates'!$B$8-14</f>
        <v>43396</v>
      </c>
      <c r="C1910" s="25" t="s">
        <v>2081</v>
      </c>
      <c r="D1910" s="23" t="s">
        <v>14</v>
      </c>
      <c r="E1910" s="24" t="s">
        <v>138</v>
      </c>
      <c r="F1910" s="24" t="s">
        <v>10</v>
      </c>
      <c r="G1910" s="21"/>
      <c r="H1910" s="21"/>
    </row>
    <row r="1911" spans="1:8" s="6" customFormat="1" ht="94.5" x14ac:dyDescent="0.2">
      <c r="A1911" s="43">
        <f>+'Key Dates'!$B$8-14</f>
        <v>43396</v>
      </c>
      <c r="B1911" s="43">
        <f>+'Key Dates'!$B$8-14</f>
        <v>43396</v>
      </c>
      <c r="C1911" s="25" t="s">
        <v>2082</v>
      </c>
      <c r="D1911" s="23" t="s">
        <v>14</v>
      </c>
      <c r="E1911" s="24" t="s">
        <v>158</v>
      </c>
      <c r="F1911" s="24" t="s">
        <v>10</v>
      </c>
      <c r="G1911" s="21"/>
      <c r="H1911" s="21"/>
    </row>
    <row r="1912" spans="1:8" s="6" customFormat="1" ht="110.25" x14ac:dyDescent="0.2">
      <c r="A1912" s="43">
        <f>+'Key Dates'!$B$8-14</f>
        <v>43396</v>
      </c>
      <c r="B1912" s="43">
        <f>+'Key Dates'!$B$8-14</f>
        <v>43396</v>
      </c>
      <c r="C1912" s="25" t="s">
        <v>2083</v>
      </c>
      <c r="D1912" s="23" t="s">
        <v>14</v>
      </c>
      <c r="E1912" s="24" t="s">
        <v>144</v>
      </c>
      <c r="F1912" s="24" t="s">
        <v>10</v>
      </c>
      <c r="G1912" s="21"/>
      <c r="H1912" s="21"/>
    </row>
    <row r="1913" spans="1:8" s="6" customFormat="1" ht="110.25" x14ac:dyDescent="0.2">
      <c r="A1913" s="43">
        <f>+'Key Dates'!$B$8-14</f>
        <v>43396</v>
      </c>
      <c r="B1913" s="43">
        <f>+'Key Dates'!$B$8-14</f>
        <v>43396</v>
      </c>
      <c r="C1913" s="25" t="s">
        <v>2084</v>
      </c>
      <c r="D1913" s="23" t="s">
        <v>14</v>
      </c>
      <c r="E1913" s="24" t="s">
        <v>145</v>
      </c>
      <c r="F1913" s="24" t="s">
        <v>10</v>
      </c>
      <c r="G1913" s="21"/>
      <c r="H1913" s="21"/>
    </row>
    <row r="1914" spans="1:8" s="6" customFormat="1" ht="110.25" x14ac:dyDescent="0.2">
      <c r="A1914" s="43">
        <f>+'Key Dates'!$B$8-14</f>
        <v>43396</v>
      </c>
      <c r="B1914" s="43">
        <f>+'Key Dates'!$B$8-14</f>
        <v>43396</v>
      </c>
      <c r="C1914" s="25" t="s">
        <v>2085</v>
      </c>
      <c r="D1914" s="23" t="s">
        <v>14</v>
      </c>
      <c r="E1914" s="24" t="s">
        <v>156</v>
      </c>
      <c r="F1914" s="24" t="s">
        <v>10</v>
      </c>
      <c r="G1914" s="21"/>
      <c r="H1914" s="21"/>
    </row>
    <row r="1915" spans="1:8" s="6" customFormat="1" ht="110.25" x14ac:dyDescent="0.2">
      <c r="A1915" s="43">
        <f>+'Key Dates'!$B$8-14</f>
        <v>43396</v>
      </c>
      <c r="B1915" s="43">
        <f>+'Key Dates'!$B$8-14</f>
        <v>43396</v>
      </c>
      <c r="C1915" s="25" t="s">
        <v>2086</v>
      </c>
      <c r="D1915" s="23" t="s">
        <v>14</v>
      </c>
      <c r="E1915" s="24" t="s">
        <v>157</v>
      </c>
      <c r="F1915" s="24" t="s">
        <v>10</v>
      </c>
      <c r="G1915" s="21"/>
      <c r="H1915" s="21"/>
    </row>
    <row r="1916" spans="1:8" s="6" customFormat="1" ht="78.75" x14ac:dyDescent="0.2">
      <c r="A1916" s="43">
        <f>+'Key Dates'!$B$8-14</f>
        <v>43396</v>
      </c>
      <c r="B1916" s="43">
        <f>+'Key Dates'!$B$8-1</f>
        <v>43409</v>
      </c>
      <c r="C1916" s="25" t="s">
        <v>608</v>
      </c>
      <c r="D1916" s="23">
        <v>206.83</v>
      </c>
      <c r="E1916" s="24" t="s">
        <v>138</v>
      </c>
      <c r="F1916" s="24" t="s">
        <v>49</v>
      </c>
      <c r="G1916" s="21"/>
      <c r="H1916" s="21"/>
    </row>
    <row r="1917" spans="1:8" s="6" customFormat="1" ht="94.5" x14ac:dyDescent="0.2">
      <c r="A1917" s="43">
        <f>+'Key Dates'!$B$8-14</f>
        <v>43396</v>
      </c>
      <c r="B1917" s="43">
        <f>+'Key Dates'!$B$8-1</f>
        <v>43409</v>
      </c>
      <c r="C1917" s="25" t="s">
        <v>609</v>
      </c>
      <c r="D1917" s="23">
        <v>206.83</v>
      </c>
      <c r="E1917" s="24" t="s">
        <v>142</v>
      </c>
      <c r="F1917" s="24" t="s">
        <v>49</v>
      </c>
      <c r="G1917" s="21"/>
      <c r="H1917" s="21"/>
    </row>
    <row r="1918" spans="1:8" s="6" customFormat="1" ht="78.75" x14ac:dyDescent="0.2">
      <c r="A1918" s="43">
        <f>+'Key Dates'!$B$8-14</f>
        <v>43396</v>
      </c>
      <c r="B1918" s="43">
        <f>+'Key Dates'!$B$8-1</f>
        <v>43409</v>
      </c>
      <c r="C1918" s="25" t="s">
        <v>610</v>
      </c>
      <c r="D1918" s="23">
        <v>206.83</v>
      </c>
      <c r="E1918" s="24" t="s">
        <v>158</v>
      </c>
      <c r="F1918" s="24" t="s">
        <v>49</v>
      </c>
      <c r="G1918" s="21"/>
      <c r="H1918" s="21"/>
    </row>
    <row r="1919" spans="1:8" s="6" customFormat="1" ht="78.75" x14ac:dyDescent="0.2">
      <c r="A1919" s="43">
        <f>+'Key Dates'!$B$8-14</f>
        <v>43396</v>
      </c>
      <c r="B1919" s="43">
        <f>+'Key Dates'!$B$8-1</f>
        <v>43409</v>
      </c>
      <c r="C1919" s="25" t="s">
        <v>611</v>
      </c>
      <c r="D1919" s="23">
        <v>206.83</v>
      </c>
      <c r="E1919" s="24" t="s">
        <v>143</v>
      </c>
      <c r="F1919" s="24" t="s">
        <v>49</v>
      </c>
      <c r="G1919" s="21"/>
      <c r="H1919" s="21"/>
    </row>
    <row r="1920" spans="1:8" s="6" customFormat="1" ht="94.5" x14ac:dyDescent="0.2">
      <c r="A1920" s="43">
        <f>+'Key Dates'!$B$8-14</f>
        <v>43396</v>
      </c>
      <c r="B1920" s="43">
        <f>+'Key Dates'!$B$8-1</f>
        <v>43409</v>
      </c>
      <c r="C1920" s="25" t="s">
        <v>612</v>
      </c>
      <c r="D1920" s="23">
        <v>206.83</v>
      </c>
      <c r="E1920" s="24" t="s">
        <v>144</v>
      </c>
      <c r="F1920" s="24" t="s">
        <v>49</v>
      </c>
      <c r="G1920" s="21"/>
      <c r="H1920" s="21"/>
    </row>
    <row r="1921" spans="1:8" s="6" customFormat="1" ht="94.5" x14ac:dyDescent="0.2">
      <c r="A1921" s="43">
        <f>+'Key Dates'!$B$8-14</f>
        <v>43396</v>
      </c>
      <c r="B1921" s="43">
        <f>+'Key Dates'!$B$8-1</f>
        <v>43409</v>
      </c>
      <c r="C1921" s="25" t="s">
        <v>613</v>
      </c>
      <c r="D1921" s="23">
        <v>206.83</v>
      </c>
      <c r="E1921" s="24" t="s">
        <v>145</v>
      </c>
      <c r="F1921" s="24" t="s">
        <v>49</v>
      </c>
      <c r="G1921" s="21"/>
      <c r="H1921" s="21"/>
    </row>
    <row r="1922" spans="1:8" s="6" customFormat="1" ht="94.5" x14ac:dyDescent="0.2">
      <c r="A1922" s="43">
        <f>+'Key Dates'!$B$8-14</f>
        <v>43396</v>
      </c>
      <c r="B1922" s="43">
        <f>+'Key Dates'!$B$8-1</f>
        <v>43409</v>
      </c>
      <c r="C1922" s="25" t="s">
        <v>614</v>
      </c>
      <c r="D1922" s="23">
        <v>206.83</v>
      </c>
      <c r="E1922" s="24" t="s">
        <v>156</v>
      </c>
      <c r="F1922" s="24" t="s">
        <v>49</v>
      </c>
      <c r="G1922" s="21"/>
      <c r="H1922" s="21"/>
    </row>
    <row r="1923" spans="1:8" s="6" customFormat="1" ht="94.5" x14ac:dyDescent="0.2">
      <c r="A1923" s="43">
        <f>+'Key Dates'!$B$8-14</f>
        <v>43396</v>
      </c>
      <c r="B1923" s="43">
        <f>+'Key Dates'!$B$8-1</f>
        <v>43409</v>
      </c>
      <c r="C1923" s="25" t="s">
        <v>615</v>
      </c>
      <c r="D1923" s="23">
        <v>206.83</v>
      </c>
      <c r="E1923" s="24" t="s">
        <v>157</v>
      </c>
      <c r="F1923" s="24" t="s">
        <v>49</v>
      </c>
      <c r="G1923" s="21"/>
      <c r="H1923" s="21"/>
    </row>
    <row r="1924" spans="1:8" s="6" customFormat="1" ht="94.5" x14ac:dyDescent="0.2">
      <c r="A1924" s="43">
        <f>+'Key Dates'!$B$8-14</f>
        <v>43396</v>
      </c>
      <c r="B1924" s="43">
        <f>+'Key Dates'!$B$8-1</f>
        <v>43409</v>
      </c>
      <c r="C1924" s="25" t="s">
        <v>616</v>
      </c>
      <c r="D1924" s="23">
        <v>206.83</v>
      </c>
      <c r="E1924" s="24" t="s">
        <v>135</v>
      </c>
      <c r="F1924" s="24" t="s">
        <v>49</v>
      </c>
      <c r="G1924" s="21"/>
      <c r="H1924" s="21"/>
    </row>
    <row r="1925" spans="1:8" s="6" customFormat="1" ht="94.5" x14ac:dyDescent="0.2">
      <c r="A1925" s="43">
        <f>+'Key Dates'!$B$8-14</f>
        <v>43396</v>
      </c>
      <c r="B1925" s="43">
        <f>+'Key Dates'!$B$8-1</f>
        <v>43409</v>
      </c>
      <c r="C1925" s="25" t="s">
        <v>617</v>
      </c>
      <c r="D1925" s="23">
        <v>206.83</v>
      </c>
      <c r="E1925" s="24" t="s">
        <v>146</v>
      </c>
      <c r="F1925" s="24" t="s">
        <v>49</v>
      </c>
      <c r="G1925" s="21"/>
      <c r="H1925" s="21"/>
    </row>
    <row r="1926" spans="1:8" s="6" customFormat="1" ht="94.5" x14ac:dyDescent="0.2">
      <c r="A1926" s="43">
        <f>+'Key Dates'!$B$8-14</f>
        <v>43396</v>
      </c>
      <c r="B1926" s="43">
        <f>+'Key Dates'!$B$8-1</f>
        <v>43409</v>
      </c>
      <c r="C1926" s="25" t="s">
        <v>618</v>
      </c>
      <c r="D1926" s="23">
        <v>206.83</v>
      </c>
      <c r="E1926" s="24" t="s">
        <v>147</v>
      </c>
      <c r="F1926" s="24" t="s">
        <v>49</v>
      </c>
      <c r="G1926" s="21"/>
      <c r="H1926" s="21"/>
    </row>
    <row r="1927" spans="1:8" s="6" customFormat="1" ht="110.25" x14ac:dyDescent="0.2">
      <c r="A1927" s="43">
        <f>+'Key Dates'!$B$8-10</f>
        <v>43400</v>
      </c>
      <c r="B1927" s="43">
        <f>+'Key Dates'!$B$8-10</f>
        <v>43400</v>
      </c>
      <c r="C1927" s="25" t="s">
        <v>627</v>
      </c>
      <c r="D1927" s="23" t="s">
        <v>503</v>
      </c>
      <c r="E1927" s="24" t="s">
        <v>138</v>
      </c>
      <c r="F1927" s="24" t="s">
        <v>10</v>
      </c>
      <c r="G1927" s="21"/>
      <c r="H1927" s="21"/>
    </row>
    <row r="1928" spans="1:8" s="6" customFormat="1" ht="110.25" x14ac:dyDescent="0.2">
      <c r="A1928" s="43">
        <f>+'Key Dates'!$B$8-10</f>
        <v>43400</v>
      </c>
      <c r="B1928" s="43">
        <f>+'Key Dates'!$B$8-10</f>
        <v>43400</v>
      </c>
      <c r="C1928" s="25" t="s">
        <v>628</v>
      </c>
      <c r="D1928" s="23" t="s">
        <v>503</v>
      </c>
      <c r="E1928" s="24" t="s">
        <v>158</v>
      </c>
      <c r="F1928" s="24" t="s">
        <v>10</v>
      </c>
      <c r="G1928" s="21"/>
      <c r="H1928" s="21"/>
    </row>
    <row r="1929" spans="1:8" s="6" customFormat="1" ht="110.25" x14ac:dyDescent="0.2">
      <c r="A1929" s="43">
        <f>+'Key Dates'!$B$8-10</f>
        <v>43400</v>
      </c>
      <c r="B1929" s="43">
        <f>+'Key Dates'!$B$8-10</f>
        <v>43400</v>
      </c>
      <c r="C1929" s="25" t="s">
        <v>629</v>
      </c>
      <c r="D1929" s="23" t="s">
        <v>503</v>
      </c>
      <c r="E1929" s="24" t="s">
        <v>144</v>
      </c>
      <c r="F1929" s="24" t="s">
        <v>10</v>
      </c>
      <c r="G1929" s="21"/>
      <c r="H1929" s="21"/>
    </row>
    <row r="1930" spans="1:8" s="6" customFormat="1" ht="126" x14ac:dyDescent="0.2">
      <c r="A1930" s="43">
        <f>+'Key Dates'!$B$8-10</f>
        <v>43400</v>
      </c>
      <c r="B1930" s="43">
        <f>+'Key Dates'!$B$8-10</f>
        <v>43400</v>
      </c>
      <c r="C1930" s="25" t="s">
        <v>630</v>
      </c>
      <c r="D1930" s="23" t="s">
        <v>503</v>
      </c>
      <c r="E1930" s="24" t="s">
        <v>145</v>
      </c>
      <c r="F1930" s="24" t="s">
        <v>10</v>
      </c>
      <c r="G1930" s="21"/>
      <c r="H1930" s="21"/>
    </row>
    <row r="1931" spans="1:8" s="6" customFormat="1" ht="126" x14ac:dyDescent="0.2">
      <c r="A1931" s="43">
        <f>+'Key Dates'!$B$8-10</f>
        <v>43400</v>
      </c>
      <c r="B1931" s="43">
        <f>+'Key Dates'!$B$8-10</f>
        <v>43400</v>
      </c>
      <c r="C1931" s="25" t="s">
        <v>631</v>
      </c>
      <c r="D1931" s="23" t="s">
        <v>503</v>
      </c>
      <c r="E1931" s="24" t="s">
        <v>156</v>
      </c>
      <c r="F1931" s="24" t="s">
        <v>10</v>
      </c>
      <c r="G1931" s="21"/>
      <c r="H1931" s="21"/>
    </row>
    <row r="1932" spans="1:8" s="6" customFormat="1" ht="126" x14ac:dyDescent="0.2">
      <c r="A1932" s="43">
        <f>+'Key Dates'!$B$8-10</f>
        <v>43400</v>
      </c>
      <c r="B1932" s="43">
        <f>+'Key Dates'!$B$8-10</f>
        <v>43400</v>
      </c>
      <c r="C1932" s="25" t="s">
        <v>632</v>
      </c>
      <c r="D1932" s="23" t="s">
        <v>503</v>
      </c>
      <c r="E1932" s="24" t="s">
        <v>157</v>
      </c>
      <c r="F1932" s="24" t="s">
        <v>10</v>
      </c>
      <c r="G1932" s="21"/>
      <c r="H1932" s="21"/>
    </row>
    <row r="1933" spans="1:8" s="6" customFormat="1" ht="126" x14ac:dyDescent="0.2">
      <c r="A1933" s="43">
        <f>+'Key Dates'!$B$8-10</f>
        <v>43400</v>
      </c>
      <c r="B1933" s="43">
        <f>+'Key Dates'!$B$8-10</f>
        <v>43400</v>
      </c>
      <c r="C1933" s="25" t="s">
        <v>633</v>
      </c>
      <c r="D1933" s="23" t="s">
        <v>503</v>
      </c>
      <c r="E1933" s="24" t="s">
        <v>146</v>
      </c>
      <c r="F1933" s="24" t="s">
        <v>10</v>
      </c>
      <c r="G1933" s="21"/>
      <c r="H1933" s="21"/>
    </row>
    <row r="1934" spans="1:8" s="6" customFormat="1" ht="126" x14ac:dyDescent="0.2">
      <c r="A1934" s="43">
        <f>+'Key Dates'!$B$8-10</f>
        <v>43400</v>
      </c>
      <c r="B1934" s="43">
        <f>+'Key Dates'!$B$8-10</f>
        <v>43400</v>
      </c>
      <c r="C1934" s="25" t="s">
        <v>634</v>
      </c>
      <c r="D1934" s="23" t="s">
        <v>503</v>
      </c>
      <c r="E1934" s="24" t="s">
        <v>147</v>
      </c>
      <c r="F1934" s="24" t="s">
        <v>10</v>
      </c>
      <c r="G1934" s="21"/>
      <c r="H1934" s="21"/>
    </row>
    <row r="1935" spans="1:8" s="6" customFormat="1" ht="63" x14ac:dyDescent="0.2">
      <c r="A1935" s="43">
        <f>+'Key Dates'!$B$8-10</f>
        <v>43400</v>
      </c>
      <c r="B1935" s="43">
        <f>+'Key Dates'!$B$8-10</f>
        <v>43400</v>
      </c>
      <c r="C1935" s="25" t="s">
        <v>641</v>
      </c>
      <c r="D1935" s="23" t="s">
        <v>30</v>
      </c>
      <c r="E1935" s="24" t="s">
        <v>138</v>
      </c>
      <c r="F1935" s="24" t="s">
        <v>52</v>
      </c>
      <c r="G1935" s="21"/>
      <c r="H1935" s="21"/>
    </row>
    <row r="1936" spans="1:8" s="6" customFormat="1" ht="63" x14ac:dyDescent="0.2">
      <c r="A1936" s="43">
        <f>+'Key Dates'!$B$8-10</f>
        <v>43400</v>
      </c>
      <c r="B1936" s="43">
        <f>+'Key Dates'!$B$8-10</f>
        <v>43400</v>
      </c>
      <c r="C1936" s="25" t="s">
        <v>642</v>
      </c>
      <c r="D1936" s="23" t="s">
        <v>30</v>
      </c>
      <c r="E1936" s="24" t="s">
        <v>158</v>
      </c>
      <c r="F1936" s="24" t="s">
        <v>52</v>
      </c>
      <c r="G1936" s="21"/>
      <c r="H1936" s="21"/>
    </row>
    <row r="1937" spans="1:8" s="6" customFormat="1" ht="63" x14ac:dyDescent="0.2">
      <c r="A1937" s="43">
        <f>+'Key Dates'!$B$8-10</f>
        <v>43400</v>
      </c>
      <c r="B1937" s="43">
        <f>+'Key Dates'!$B$8-10</f>
        <v>43400</v>
      </c>
      <c r="C1937" s="25" t="s">
        <v>643</v>
      </c>
      <c r="D1937" s="23" t="s">
        <v>30</v>
      </c>
      <c r="E1937" s="24" t="s">
        <v>144</v>
      </c>
      <c r="F1937" s="24" t="s">
        <v>52</v>
      </c>
      <c r="G1937" s="21"/>
      <c r="H1937" s="21"/>
    </row>
    <row r="1938" spans="1:8" s="6" customFormat="1" ht="78.75" x14ac:dyDescent="0.2">
      <c r="A1938" s="43">
        <f>+'Key Dates'!$B$8-10</f>
        <v>43400</v>
      </c>
      <c r="B1938" s="43">
        <f>+'Key Dates'!$B$8-10</f>
        <v>43400</v>
      </c>
      <c r="C1938" s="25" t="s">
        <v>644</v>
      </c>
      <c r="D1938" s="23" t="s">
        <v>30</v>
      </c>
      <c r="E1938" s="24" t="s">
        <v>145</v>
      </c>
      <c r="F1938" s="24" t="s">
        <v>52</v>
      </c>
      <c r="G1938" s="21"/>
      <c r="H1938" s="21"/>
    </row>
    <row r="1939" spans="1:8" s="6" customFormat="1" ht="78.75" x14ac:dyDescent="0.2">
      <c r="A1939" s="43">
        <f>+'Key Dates'!$B$8-10</f>
        <v>43400</v>
      </c>
      <c r="B1939" s="43">
        <f>+'Key Dates'!$B$8-10</f>
        <v>43400</v>
      </c>
      <c r="C1939" s="25" t="s">
        <v>645</v>
      </c>
      <c r="D1939" s="23" t="s">
        <v>30</v>
      </c>
      <c r="E1939" s="24" t="s">
        <v>156</v>
      </c>
      <c r="F1939" s="24" t="s">
        <v>52</v>
      </c>
      <c r="G1939" s="21"/>
      <c r="H1939" s="21"/>
    </row>
    <row r="1940" spans="1:8" s="6" customFormat="1" ht="78.75" x14ac:dyDescent="0.2">
      <c r="A1940" s="43">
        <f>+'Key Dates'!$B$8-10</f>
        <v>43400</v>
      </c>
      <c r="B1940" s="43">
        <f>+'Key Dates'!$B$8-10</f>
        <v>43400</v>
      </c>
      <c r="C1940" s="25" t="s">
        <v>646</v>
      </c>
      <c r="D1940" s="23" t="s">
        <v>30</v>
      </c>
      <c r="E1940" s="24" t="s">
        <v>157</v>
      </c>
      <c r="F1940" s="24" t="s">
        <v>52</v>
      </c>
      <c r="G1940" s="21"/>
      <c r="H1940" s="21"/>
    </row>
    <row r="1941" spans="1:8" s="6" customFormat="1" ht="63" x14ac:dyDescent="0.2">
      <c r="A1941" s="43">
        <f>+'Key Dates'!$B$8-10</f>
        <v>43400</v>
      </c>
      <c r="B1941" s="43">
        <f>+'Key Dates'!$B$8-10</f>
        <v>43400</v>
      </c>
      <c r="C1941" s="25" t="s">
        <v>2087</v>
      </c>
      <c r="D1941" s="23" t="s">
        <v>45</v>
      </c>
      <c r="E1941" s="24" t="s">
        <v>138</v>
      </c>
      <c r="F1941" s="24" t="s">
        <v>46</v>
      </c>
      <c r="G1941" s="21"/>
      <c r="H1941" s="21"/>
    </row>
    <row r="1942" spans="1:8" s="6" customFormat="1" ht="63" x14ac:dyDescent="0.2">
      <c r="A1942" s="43">
        <f>+'Key Dates'!$B$8-10</f>
        <v>43400</v>
      </c>
      <c r="B1942" s="43">
        <f>+'Key Dates'!$B$8-10</f>
        <v>43400</v>
      </c>
      <c r="C1942" s="25" t="s">
        <v>2088</v>
      </c>
      <c r="D1942" s="23" t="s">
        <v>45</v>
      </c>
      <c r="E1942" s="24" t="s">
        <v>141</v>
      </c>
      <c r="F1942" s="24" t="s">
        <v>46</v>
      </c>
      <c r="G1942" s="21"/>
      <c r="H1942" s="21"/>
    </row>
    <row r="1943" spans="1:8" s="6" customFormat="1" ht="63" x14ac:dyDescent="0.2">
      <c r="A1943" s="43">
        <f>+'Key Dates'!$B$8-10</f>
        <v>43400</v>
      </c>
      <c r="B1943" s="43">
        <f>+'Key Dates'!$B$8-10</f>
        <v>43400</v>
      </c>
      <c r="C1943" s="25" t="s">
        <v>2089</v>
      </c>
      <c r="D1943" s="23" t="s">
        <v>45</v>
      </c>
      <c r="E1943" s="24" t="s">
        <v>142</v>
      </c>
      <c r="F1943" s="24" t="s">
        <v>46</v>
      </c>
      <c r="G1943" s="21"/>
      <c r="H1943" s="21"/>
    </row>
    <row r="1944" spans="1:8" s="6" customFormat="1" ht="63" x14ac:dyDescent="0.2">
      <c r="A1944" s="43">
        <f>+'Key Dates'!$B$8-10</f>
        <v>43400</v>
      </c>
      <c r="B1944" s="43">
        <f>+'Key Dates'!$B$8-10</f>
        <v>43400</v>
      </c>
      <c r="C1944" s="25" t="s">
        <v>2090</v>
      </c>
      <c r="D1944" s="23" t="s">
        <v>45</v>
      </c>
      <c r="E1944" s="24" t="s">
        <v>158</v>
      </c>
      <c r="F1944" s="24" t="s">
        <v>46</v>
      </c>
      <c r="G1944" s="21"/>
      <c r="H1944" s="21"/>
    </row>
    <row r="1945" spans="1:8" s="6" customFormat="1" ht="63" x14ac:dyDescent="0.2">
      <c r="A1945" s="43">
        <f>+'Key Dates'!$B$8-10</f>
        <v>43400</v>
      </c>
      <c r="B1945" s="43">
        <f>+'Key Dates'!$B$8-10</f>
        <v>43400</v>
      </c>
      <c r="C1945" s="25" t="s">
        <v>2091</v>
      </c>
      <c r="D1945" s="23" t="s">
        <v>45</v>
      </c>
      <c r="E1945" s="24" t="s">
        <v>143</v>
      </c>
      <c r="F1945" s="24" t="s">
        <v>46</v>
      </c>
      <c r="G1945" s="21"/>
      <c r="H1945" s="21"/>
    </row>
    <row r="1946" spans="1:8" s="6" customFormat="1" ht="63" x14ac:dyDescent="0.2">
      <c r="A1946" s="43">
        <f>+'Key Dates'!$B$8-10</f>
        <v>43400</v>
      </c>
      <c r="B1946" s="43">
        <f>+'Key Dates'!$B$8-10</f>
        <v>43400</v>
      </c>
      <c r="C1946" s="25" t="s">
        <v>2136</v>
      </c>
      <c r="D1946" s="23" t="s">
        <v>45</v>
      </c>
      <c r="E1946" s="24" t="s">
        <v>144</v>
      </c>
      <c r="F1946" s="24" t="s">
        <v>46</v>
      </c>
      <c r="G1946" s="21"/>
      <c r="H1946" s="21"/>
    </row>
    <row r="1947" spans="1:8" s="6" customFormat="1" ht="78.75" x14ac:dyDescent="0.2">
      <c r="A1947" s="43">
        <f>+'Key Dates'!$B$8-10</f>
        <v>43400</v>
      </c>
      <c r="B1947" s="43">
        <f>+'Key Dates'!$B$8-10</f>
        <v>43400</v>
      </c>
      <c r="C1947" s="25" t="s">
        <v>2092</v>
      </c>
      <c r="D1947" s="23" t="s">
        <v>45</v>
      </c>
      <c r="E1947" s="24" t="s">
        <v>145</v>
      </c>
      <c r="F1947" s="24" t="s">
        <v>46</v>
      </c>
      <c r="G1947" s="21"/>
      <c r="H1947" s="21"/>
    </row>
    <row r="1948" spans="1:8" s="6" customFormat="1" ht="78.75" x14ac:dyDescent="0.2">
      <c r="A1948" s="43">
        <f>+'Key Dates'!$B$8-10</f>
        <v>43400</v>
      </c>
      <c r="B1948" s="43">
        <f>+'Key Dates'!$B$8-10</f>
        <v>43400</v>
      </c>
      <c r="C1948" s="25" t="s">
        <v>2093</v>
      </c>
      <c r="D1948" s="23" t="s">
        <v>45</v>
      </c>
      <c r="E1948" s="24" t="s">
        <v>156</v>
      </c>
      <c r="F1948" s="24" t="s">
        <v>46</v>
      </c>
      <c r="G1948" s="21"/>
      <c r="H1948" s="21"/>
    </row>
    <row r="1949" spans="1:8" s="6" customFormat="1" ht="78.75" x14ac:dyDescent="0.2">
      <c r="A1949" s="43">
        <f>+'Key Dates'!$B$8-10</f>
        <v>43400</v>
      </c>
      <c r="B1949" s="43">
        <f>+'Key Dates'!$B$8-10</f>
        <v>43400</v>
      </c>
      <c r="C1949" s="25" t="s">
        <v>2094</v>
      </c>
      <c r="D1949" s="23" t="s">
        <v>45</v>
      </c>
      <c r="E1949" s="24" t="s">
        <v>157</v>
      </c>
      <c r="F1949" s="24" t="s">
        <v>46</v>
      </c>
      <c r="G1949" s="21"/>
      <c r="H1949" s="21"/>
    </row>
    <row r="1950" spans="1:8" s="6" customFormat="1" ht="63" x14ac:dyDescent="0.2">
      <c r="A1950" s="43">
        <f>+'Key Dates'!$B$8-10</f>
        <v>43400</v>
      </c>
      <c r="B1950" s="43">
        <f>+'Key Dates'!$B$8-10</f>
        <v>43400</v>
      </c>
      <c r="C1950" s="25" t="s">
        <v>2095</v>
      </c>
      <c r="D1950" s="23" t="s">
        <v>45</v>
      </c>
      <c r="E1950" s="24" t="s">
        <v>135</v>
      </c>
      <c r="F1950" s="24" t="s">
        <v>46</v>
      </c>
      <c r="G1950" s="21"/>
      <c r="H1950" s="21"/>
    </row>
    <row r="1951" spans="1:8" s="6" customFormat="1" ht="78.75" x14ac:dyDescent="0.2">
      <c r="A1951" s="43">
        <f>+'Key Dates'!$B$8-10</f>
        <v>43400</v>
      </c>
      <c r="B1951" s="43">
        <f>+'Key Dates'!$B$8-10</f>
        <v>43400</v>
      </c>
      <c r="C1951" s="25" t="s">
        <v>2096</v>
      </c>
      <c r="D1951" s="23" t="s">
        <v>45</v>
      </c>
      <c r="E1951" s="24" t="s">
        <v>146</v>
      </c>
      <c r="F1951" s="24" t="s">
        <v>46</v>
      </c>
      <c r="G1951" s="21"/>
      <c r="H1951" s="21"/>
    </row>
    <row r="1952" spans="1:8" s="6" customFormat="1" ht="78.75" x14ac:dyDescent="0.2">
      <c r="A1952" s="43">
        <f>+'Key Dates'!$B$8-10</f>
        <v>43400</v>
      </c>
      <c r="B1952" s="43">
        <f>+'Key Dates'!$B$8-10</f>
        <v>43400</v>
      </c>
      <c r="C1952" s="25" t="s">
        <v>2097</v>
      </c>
      <c r="D1952" s="23" t="s">
        <v>45</v>
      </c>
      <c r="E1952" s="24" t="s">
        <v>147</v>
      </c>
      <c r="F1952" s="24" t="s">
        <v>46</v>
      </c>
      <c r="G1952" s="21"/>
      <c r="H1952" s="21"/>
    </row>
    <row r="1953" spans="1:8" s="6" customFormat="1" ht="47.25" x14ac:dyDescent="0.2">
      <c r="A1953" s="43">
        <f>+'Key Dates'!$B$8-7</f>
        <v>43403</v>
      </c>
      <c r="B1953" s="43">
        <f>+'Key Dates'!$B$8-7</f>
        <v>43403</v>
      </c>
      <c r="C1953" s="25" t="s">
        <v>680</v>
      </c>
      <c r="D1953" s="23" t="s">
        <v>29</v>
      </c>
      <c r="E1953" s="24" t="s">
        <v>138</v>
      </c>
      <c r="F1953" s="24" t="s">
        <v>216</v>
      </c>
      <c r="G1953" s="21"/>
      <c r="H1953" s="21"/>
    </row>
    <row r="1954" spans="1:8" s="6" customFormat="1" ht="47.25" x14ac:dyDescent="0.2">
      <c r="A1954" s="43">
        <f>+'Key Dates'!$B$8-7</f>
        <v>43403</v>
      </c>
      <c r="B1954" s="43">
        <f>+'Key Dates'!$B$8-7</f>
        <v>43403</v>
      </c>
      <c r="C1954" s="25" t="s">
        <v>681</v>
      </c>
      <c r="D1954" s="23" t="s">
        <v>29</v>
      </c>
      <c r="E1954" s="24" t="s">
        <v>158</v>
      </c>
      <c r="F1954" s="24" t="s">
        <v>216</v>
      </c>
      <c r="G1954" s="21"/>
      <c r="H1954" s="21"/>
    </row>
    <row r="1955" spans="1:8" s="6" customFormat="1" ht="47.25" x14ac:dyDescent="0.2">
      <c r="A1955" s="43">
        <f>+'Key Dates'!$B$8-7</f>
        <v>43403</v>
      </c>
      <c r="B1955" s="43">
        <f>+'Key Dates'!$B$8-7</f>
        <v>43403</v>
      </c>
      <c r="C1955" s="25" t="s">
        <v>682</v>
      </c>
      <c r="D1955" s="23" t="s">
        <v>29</v>
      </c>
      <c r="E1955" s="24" t="s">
        <v>144</v>
      </c>
      <c r="F1955" s="24" t="s">
        <v>216</v>
      </c>
      <c r="G1955" s="21"/>
      <c r="H1955" s="21"/>
    </row>
    <row r="1956" spans="1:8" s="6" customFormat="1" ht="47.25" x14ac:dyDescent="0.2">
      <c r="A1956" s="43">
        <f>+'Key Dates'!$B$8-7</f>
        <v>43403</v>
      </c>
      <c r="B1956" s="43">
        <f>+'Key Dates'!$B$8-7</f>
        <v>43403</v>
      </c>
      <c r="C1956" s="25" t="s">
        <v>683</v>
      </c>
      <c r="D1956" s="23" t="s">
        <v>29</v>
      </c>
      <c r="E1956" s="24" t="s">
        <v>145</v>
      </c>
      <c r="F1956" s="24" t="s">
        <v>216</v>
      </c>
      <c r="G1956" s="21"/>
      <c r="H1956" s="21"/>
    </row>
    <row r="1957" spans="1:8" s="6" customFormat="1" ht="47.25" x14ac:dyDescent="0.2">
      <c r="A1957" s="43">
        <f>+'Key Dates'!$B$8-7</f>
        <v>43403</v>
      </c>
      <c r="B1957" s="43">
        <f>+'Key Dates'!$B$8-7</f>
        <v>43403</v>
      </c>
      <c r="C1957" s="25" t="s">
        <v>684</v>
      </c>
      <c r="D1957" s="23" t="s">
        <v>29</v>
      </c>
      <c r="E1957" s="24" t="s">
        <v>156</v>
      </c>
      <c r="F1957" s="24" t="s">
        <v>216</v>
      </c>
      <c r="G1957" s="21"/>
      <c r="H1957" s="21"/>
    </row>
    <row r="1958" spans="1:8" s="6" customFormat="1" ht="47.25" x14ac:dyDescent="0.2">
      <c r="A1958" s="43">
        <f>+'Key Dates'!$B$8-7</f>
        <v>43403</v>
      </c>
      <c r="B1958" s="43">
        <f>+'Key Dates'!$B$8-7</f>
        <v>43403</v>
      </c>
      <c r="C1958" s="25" t="s">
        <v>685</v>
      </c>
      <c r="D1958" s="23" t="s">
        <v>29</v>
      </c>
      <c r="E1958" s="24" t="s">
        <v>157</v>
      </c>
      <c r="F1958" s="24" t="s">
        <v>216</v>
      </c>
      <c r="G1958" s="21"/>
      <c r="H1958" s="21"/>
    </row>
    <row r="1959" spans="1:8" s="6" customFormat="1" ht="110.25" x14ac:dyDescent="0.2">
      <c r="A1959" s="43">
        <f>+'Key Dates'!$B$8-7</f>
        <v>43403</v>
      </c>
      <c r="B1959" s="43">
        <f>+'Key Dates'!$B$8-7</f>
        <v>43403</v>
      </c>
      <c r="C1959" s="25" t="s">
        <v>686</v>
      </c>
      <c r="D1959" s="23" t="s">
        <v>503</v>
      </c>
      <c r="E1959" s="24" t="s">
        <v>138</v>
      </c>
      <c r="F1959" s="24" t="s">
        <v>10</v>
      </c>
      <c r="G1959" s="21"/>
      <c r="H1959" s="21"/>
    </row>
    <row r="1960" spans="1:8" s="6" customFormat="1" ht="110.25" x14ac:dyDescent="0.2">
      <c r="A1960" s="43">
        <f>+'Key Dates'!$B$8-7</f>
        <v>43403</v>
      </c>
      <c r="B1960" s="43">
        <f>+'Key Dates'!$B$8-7</f>
        <v>43403</v>
      </c>
      <c r="C1960" s="25" t="s">
        <v>687</v>
      </c>
      <c r="D1960" s="23" t="s">
        <v>503</v>
      </c>
      <c r="E1960" s="24" t="s">
        <v>158</v>
      </c>
      <c r="F1960" s="24" t="s">
        <v>10</v>
      </c>
      <c r="G1960" s="21"/>
      <c r="H1960" s="21"/>
    </row>
    <row r="1961" spans="1:8" s="6" customFormat="1" ht="110.25" x14ac:dyDescent="0.2">
      <c r="A1961" s="43">
        <f>+'Key Dates'!$B$8-7</f>
        <v>43403</v>
      </c>
      <c r="B1961" s="43">
        <f>+'Key Dates'!$B$8-7</f>
        <v>43403</v>
      </c>
      <c r="C1961" s="25" t="s">
        <v>688</v>
      </c>
      <c r="D1961" s="23" t="s">
        <v>503</v>
      </c>
      <c r="E1961" s="24" t="s">
        <v>144</v>
      </c>
      <c r="F1961" s="24" t="s">
        <v>10</v>
      </c>
      <c r="G1961" s="21"/>
      <c r="H1961" s="21"/>
    </row>
    <row r="1962" spans="1:8" s="6" customFormat="1" ht="110.25" x14ac:dyDescent="0.2">
      <c r="A1962" s="43">
        <f>+'Key Dates'!$B$8-7</f>
        <v>43403</v>
      </c>
      <c r="B1962" s="43">
        <f>+'Key Dates'!$B$8-7</f>
        <v>43403</v>
      </c>
      <c r="C1962" s="25" t="s">
        <v>689</v>
      </c>
      <c r="D1962" s="23" t="s">
        <v>503</v>
      </c>
      <c r="E1962" s="24" t="s">
        <v>145</v>
      </c>
      <c r="F1962" s="24" t="s">
        <v>10</v>
      </c>
      <c r="G1962" s="21"/>
      <c r="H1962" s="21"/>
    </row>
    <row r="1963" spans="1:8" s="6" customFormat="1" ht="110.25" x14ac:dyDescent="0.2">
      <c r="A1963" s="43">
        <f>+'Key Dates'!$B$8-7</f>
        <v>43403</v>
      </c>
      <c r="B1963" s="43">
        <f>+'Key Dates'!$B$8-7</f>
        <v>43403</v>
      </c>
      <c r="C1963" s="25" t="s">
        <v>690</v>
      </c>
      <c r="D1963" s="23" t="s">
        <v>503</v>
      </c>
      <c r="E1963" s="24" t="s">
        <v>156</v>
      </c>
      <c r="F1963" s="24" t="s">
        <v>10</v>
      </c>
      <c r="G1963" s="21"/>
      <c r="H1963" s="21"/>
    </row>
    <row r="1964" spans="1:8" s="6" customFormat="1" ht="110.25" x14ac:dyDescent="0.2">
      <c r="A1964" s="43">
        <f>+'Key Dates'!$B$8-7</f>
        <v>43403</v>
      </c>
      <c r="B1964" s="43">
        <f>+'Key Dates'!$B$8-7</f>
        <v>43403</v>
      </c>
      <c r="C1964" s="25" t="s">
        <v>691</v>
      </c>
      <c r="D1964" s="23" t="s">
        <v>503</v>
      </c>
      <c r="E1964" s="24" t="s">
        <v>157</v>
      </c>
      <c r="F1964" s="24" t="s">
        <v>10</v>
      </c>
      <c r="G1964" s="21"/>
      <c r="H1964" s="21"/>
    </row>
    <row r="1965" spans="1:8" s="6" customFormat="1" ht="110.25" x14ac:dyDescent="0.2">
      <c r="A1965" s="43">
        <f>+'Key Dates'!$B$8-7</f>
        <v>43403</v>
      </c>
      <c r="B1965" s="43">
        <f>+'Key Dates'!$B$8-7</f>
        <v>43403</v>
      </c>
      <c r="C1965" s="25" t="s">
        <v>692</v>
      </c>
      <c r="D1965" s="23" t="s">
        <v>503</v>
      </c>
      <c r="E1965" s="24" t="s">
        <v>146</v>
      </c>
      <c r="F1965" s="24" t="s">
        <v>10</v>
      </c>
      <c r="G1965" s="21"/>
      <c r="H1965" s="21"/>
    </row>
    <row r="1966" spans="1:8" s="6" customFormat="1" ht="110.25" x14ac:dyDescent="0.2">
      <c r="A1966" s="43">
        <f>+'Key Dates'!$B$8-7</f>
        <v>43403</v>
      </c>
      <c r="B1966" s="43">
        <f>+'Key Dates'!$B$8-7</f>
        <v>43403</v>
      </c>
      <c r="C1966" s="25" t="s">
        <v>693</v>
      </c>
      <c r="D1966" s="23" t="s">
        <v>503</v>
      </c>
      <c r="E1966" s="24" t="s">
        <v>147</v>
      </c>
      <c r="F1966" s="24" t="s">
        <v>10</v>
      </c>
      <c r="G1966" s="21"/>
      <c r="H1966" s="21"/>
    </row>
    <row r="1967" spans="1:8" s="6" customFormat="1" ht="63" x14ac:dyDescent="0.2">
      <c r="A1967" s="43">
        <f>+'Key Dates'!$B$8-7</f>
        <v>43403</v>
      </c>
      <c r="B1967" s="43">
        <f>+'Key Dates'!$B$8-7</f>
        <v>43403</v>
      </c>
      <c r="C1967" s="25" t="s">
        <v>1719</v>
      </c>
      <c r="D1967" s="23" t="s">
        <v>1698</v>
      </c>
      <c r="E1967" s="24" t="s">
        <v>138</v>
      </c>
      <c r="F1967" s="24" t="s">
        <v>13</v>
      </c>
      <c r="G1967" s="21"/>
      <c r="H1967" s="21"/>
    </row>
    <row r="1968" spans="1:8" s="6" customFormat="1" ht="63" x14ac:dyDescent="0.2">
      <c r="A1968" s="43">
        <f>+'Key Dates'!$B$8-7</f>
        <v>43403</v>
      </c>
      <c r="B1968" s="43">
        <f>+'Key Dates'!$B$8-7</f>
        <v>43403</v>
      </c>
      <c r="C1968" s="25" t="s">
        <v>1720</v>
      </c>
      <c r="D1968" s="23" t="s">
        <v>1698</v>
      </c>
      <c r="E1968" s="24" t="s">
        <v>158</v>
      </c>
      <c r="F1968" s="24" t="s">
        <v>13</v>
      </c>
      <c r="G1968" s="21"/>
      <c r="H1968" s="21"/>
    </row>
    <row r="1969" spans="1:8" s="6" customFormat="1" ht="63" x14ac:dyDescent="0.2">
      <c r="A1969" s="43">
        <f>+'Key Dates'!$B$8-7</f>
        <v>43403</v>
      </c>
      <c r="B1969" s="43">
        <f>+'Key Dates'!$B$8-7</f>
        <v>43403</v>
      </c>
      <c r="C1969" s="25" t="s">
        <v>1721</v>
      </c>
      <c r="D1969" s="23" t="s">
        <v>1698</v>
      </c>
      <c r="E1969" s="24" t="s">
        <v>144</v>
      </c>
      <c r="F1969" s="24" t="s">
        <v>13</v>
      </c>
      <c r="G1969" s="21"/>
      <c r="H1969" s="21"/>
    </row>
    <row r="1970" spans="1:8" s="6" customFormat="1" ht="63" x14ac:dyDescent="0.2">
      <c r="A1970" s="43">
        <f>+'Key Dates'!$B$8-7</f>
        <v>43403</v>
      </c>
      <c r="B1970" s="43">
        <f>+'Key Dates'!$B$8-7</f>
        <v>43403</v>
      </c>
      <c r="C1970" s="25" t="s">
        <v>1722</v>
      </c>
      <c r="D1970" s="23" t="s">
        <v>1698</v>
      </c>
      <c r="E1970" s="24" t="s">
        <v>145</v>
      </c>
      <c r="F1970" s="24" t="s">
        <v>13</v>
      </c>
      <c r="G1970" s="21"/>
      <c r="H1970" s="21"/>
    </row>
    <row r="1971" spans="1:8" s="6" customFormat="1" ht="63" x14ac:dyDescent="0.2">
      <c r="A1971" s="43">
        <f>+'Key Dates'!$B$8-7</f>
        <v>43403</v>
      </c>
      <c r="B1971" s="43">
        <f>+'Key Dates'!$B$8-7</f>
        <v>43403</v>
      </c>
      <c r="C1971" s="25" t="s">
        <v>1723</v>
      </c>
      <c r="D1971" s="23" t="s">
        <v>1698</v>
      </c>
      <c r="E1971" s="24" t="s">
        <v>156</v>
      </c>
      <c r="F1971" s="24" t="s">
        <v>13</v>
      </c>
      <c r="G1971" s="21"/>
      <c r="H1971" s="21"/>
    </row>
    <row r="1972" spans="1:8" s="6" customFormat="1" ht="78.75" x14ac:dyDescent="0.2">
      <c r="A1972" s="43">
        <f>+'Key Dates'!$B$8-7</f>
        <v>43403</v>
      </c>
      <c r="B1972" s="43">
        <f>+'Key Dates'!$B$8-7</f>
        <v>43403</v>
      </c>
      <c r="C1972" s="25" t="s">
        <v>1724</v>
      </c>
      <c r="D1972" s="23" t="s">
        <v>1698</v>
      </c>
      <c r="E1972" s="24" t="s">
        <v>157</v>
      </c>
      <c r="F1972" s="24" t="s">
        <v>13</v>
      </c>
      <c r="G1972" s="21"/>
      <c r="H1972" s="21"/>
    </row>
    <row r="1973" spans="1:8" s="6" customFormat="1" ht="78.75" x14ac:dyDescent="0.2">
      <c r="A1973" s="43">
        <f>+'Key Dates'!$B$8-7</f>
        <v>43403</v>
      </c>
      <c r="B1973" s="43">
        <f>+'Key Dates'!$B$8-7</f>
        <v>43403</v>
      </c>
      <c r="C1973" s="25" t="s">
        <v>1725</v>
      </c>
      <c r="D1973" s="23" t="s">
        <v>1698</v>
      </c>
      <c r="E1973" s="24" t="s">
        <v>147</v>
      </c>
      <c r="F1973" s="24" t="s">
        <v>13</v>
      </c>
      <c r="G1973" s="21"/>
      <c r="H1973" s="21"/>
    </row>
    <row r="1974" spans="1:8" s="6" customFormat="1" ht="78.75" x14ac:dyDescent="0.2">
      <c r="A1974" s="43">
        <f>+'Key Dates'!$B$8-7</f>
        <v>43403</v>
      </c>
      <c r="B1974" s="43">
        <f>+'Key Dates'!$B$8-7</f>
        <v>43403</v>
      </c>
      <c r="C1974" s="25" t="s">
        <v>1726</v>
      </c>
      <c r="D1974" s="23" t="s">
        <v>1698</v>
      </c>
      <c r="E1974" s="24" t="s">
        <v>147</v>
      </c>
      <c r="F1974" s="24" t="s">
        <v>13</v>
      </c>
      <c r="G1974" s="21"/>
      <c r="H1974" s="21"/>
    </row>
    <row r="1975" spans="1:8" s="6" customFormat="1" ht="126" x14ac:dyDescent="0.2">
      <c r="A1975" s="43">
        <f>+'Key Dates'!$B$8-7</f>
        <v>43403</v>
      </c>
      <c r="B1975" s="43">
        <f>+'Key Dates'!$B$8-7</f>
        <v>43403</v>
      </c>
      <c r="C1975" s="22" t="s">
        <v>2740</v>
      </c>
      <c r="D1975" s="23" t="s">
        <v>1737</v>
      </c>
      <c r="E1975" s="24" t="s">
        <v>138</v>
      </c>
      <c r="F1975" s="24" t="s">
        <v>2147</v>
      </c>
      <c r="G1975" s="21"/>
      <c r="H1975" s="21"/>
    </row>
    <row r="1976" spans="1:8" s="6" customFormat="1" ht="126" x14ac:dyDescent="0.2">
      <c r="A1976" s="43">
        <f>+'Key Dates'!$B$8-7</f>
        <v>43403</v>
      </c>
      <c r="B1976" s="43">
        <f>+'Key Dates'!$B$8-7</f>
        <v>43403</v>
      </c>
      <c r="C1976" s="22" t="s">
        <v>2741</v>
      </c>
      <c r="D1976" s="23" t="s">
        <v>1737</v>
      </c>
      <c r="E1976" s="24" t="s">
        <v>142</v>
      </c>
      <c r="F1976" s="24" t="s">
        <v>2147</v>
      </c>
      <c r="G1976" s="21"/>
      <c r="H1976" s="21"/>
    </row>
    <row r="1977" spans="1:8" s="6" customFormat="1" ht="126" x14ac:dyDescent="0.2">
      <c r="A1977" s="43">
        <f>+'Key Dates'!$B$8-7</f>
        <v>43403</v>
      </c>
      <c r="B1977" s="43">
        <f>+'Key Dates'!$B$8-7</f>
        <v>43403</v>
      </c>
      <c r="C1977" s="22" t="s">
        <v>2742</v>
      </c>
      <c r="D1977" s="23" t="s">
        <v>1737</v>
      </c>
      <c r="E1977" s="24" t="s">
        <v>158</v>
      </c>
      <c r="F1977" s="24" t="s">
        <v>2147</v>
      </c>
      <c r="G1977" s="21"/>
      <c r="H1977" s="21"/>
    </row>
    <row r="1978" spans="1:8" s="6" customFormat="1" ht="126" x14ac:dyDescent="0.2">
      <c r="A1978" s="43">
        <f>+'Key Dates'!$B$8-7</f>
        <v>43403</v>
      </c>
      <c r="B1978" s="43">
        <f>+'Key Dates'!$B$8-7</f>
        <v>43403</v>
      </c>
      <c r="C1978" s="22" t="s">
        <v>2743</v>
      </c>
      <c r="D1978" s="23" t="s">
        <v>1737</v>
      </c>
      <c r="E1978" s="24" t="s">
        <v>143</v>
      </c>
      <c r="F1978" s="24" t="s">
        <v>2147</v>
      </c>
      <c r="G1978" s="21"/>
      <c r="H1978" s="21"/>
    </row>
    <row r="1979" spans="1:8" s="6" customFormat="1" ht="141.75" x14ac:dyDescent="0.2">
      <c r="A1979" s="43">
        <f>+'Key Dates'!$B$8-7</f>
        <v>43403</v>
      </c>
      <c r="B1979" s="43">
        <f>+'Key Dates'!$B$8-7</f>
        <v>43403</v>
      </c>
      <c r="C1979" s="22" t="s">
        <v>2744</v>
      </c>
      <c r="D1979" s="23" t="s">
        <v>1737</v>
      </c>
      <c r="E1979" s="24" t="s">
        <v>144</v>
      </c>
      <c r="F1979" s="24" t="s">
        <v>2147</v>
      </c>
      <c r="G1979" s="21"/>
      <c r="H1979" s="21"/>
    </row>
    <row r="1980" spans="1:8" s="6" customFormat="1" ht="141.75" x14ac:dyDescent="0.2">
      <c r="A1980" s="43">
        <f>+'Key Dates'!$B$8-7</f>
        <v>43403</v>
      </c>
      <c r="B1980" s="43">
        <f>+'Key Dates'!$B$8-7</f>
        <v>43403</v>
      </c>
      <c r="C1980" s="22" t="s">
        <v>2745</v>
      </c>
      <c r="D1980" s="23" t="s">
        <v>1737</v>
      </c>
      <c r="E1980" s="24" t="s">
        <v>145</v>
      </c>
      <c r="F1980" s="24" t="s">
        <v>2147</v>
      </c>
      <c r="G1980" s="21"/>
      <c r="H1980" s="21"/>
    </row>
    <row r="1981" spans="1:8" s="6" customFormat="1" ht="141.75" x14ac:dyDescent="0.2">
      <c r="A1981" s="43">
        <f>+'Key Dates'!$B$8-7</f>
        <v>43403</v>
      </c>
      <c r="B1981" s="43">
        <f>+'Key Dates'!$B$8-7</f>
        <v>43403</v>
      </c>
      <c r="C1981" s="22" t="s">
        <v>2746</v>
      </c>
      <c r="D1981" s="23" t="s">
        <v>1737</v>
      </c>
      <c r="E1981" s="24" t="s">
        <v>156</v>
      </c>
      <c r="F1981" s="24" t="s">
        <v>2147</v>
      </c>
      <c r="G1981" s="21"/>
      <c r="H1981" s="21"/>
    </row>
    <row r="1982" spans="1:8" s="6" customFormat="1" ht="141.75" x14ac:dyDescent="0.2">
      <c r="A1982" s="43">
        <f>+'Key Dates'!$B$8-7</f>
        <v>43403</v>
      </c>
      <c r="B1982" s="43">
        <f>+'Key Dates'!$B$8-7</f>
        <v>43403</v>
      </c>
      <c r="C1982" s="22" t="s">
        <v>2747</v>
      </c>
      <c r="D1982" s="23" t="s">
        <v>1737</v>
      </c>
      <c r="E1982" s="24" t="s">
        <v>157</v>
      </c>
      <c r="F1982" s="24" t="s">
        <v>2147</v>
      </c>
      <c r="G1982" s="21"/>
      <c r="H1982" s="21"/>
    </row>
    <row r="1983" spans="1:8" s="6" customFormat="1" ht="126" x14ac:dyDescent="0.2">
      <c r="A1983" s="43">
        <f>+'Key Dates'!$B$8-7</f>
        <v>43403</v>
      </c>
      <c r="B1983" s="43">
        <f>+'Key Dates'!$B$8-7</f>
        <v>43403</v>
      </c>
      <c r="C1983" s="22" t="s">
        <v>2748</v>
      </c>
      <c r="D1983" s="23" t="s">
        <v>1737</v>
      </c>
      <c r="E1983" s="24" t="s">
        <v>135</v>
      </c>
      <c r="F1983" s="24" t="s">
        <v>2147</v>
      </c>
      <c r="G1983" s="21"/>
      <c r="H1983" s="21"/>
    </row>
    <row r="1984" spans="1:8" s="6" customFormat="1" ht="141.75" x14ac:dyDescent="0.2">
      <c r="A1984" s="43">
        <f>+'Key Dates'!$B$8-7</f>
        <v>43403</v>
      </c>
      <c r="B1984" s="43">
        <f>+'Key Dates'!$B$8-7</f>
        <v>43403</v>
      </c>
      <c r="C1984" s="22" t="s">
        <v>2749</v>
      </c>
      <c r="D1984" s="23" t="s">
        <v>1737</v>
      </c>
      <c r="E1984" s="24" t="s">
        <v>146</v>
      </c>
      <c r="F1984" s="24" t="s">
        <v>2147</v>
      </c>
      <c r="G1984" s="21"/>
      <c r="H1984" s="21"/>
    </row>
    <row r="1985" spans="1:8" s="6" customFormat="1" ht="141.75" x14ac:dyDescent="0.2">
      <c r="A1985" s="43">
        <f>+'Key Dates'!$B$8-7</f>
        <v>43403</v>
      </c>
      <c r="B1985" s="43">
        <f>+'Key Dates'!$B$8-7</f>
        <v>43403</v>
      </c>
      <c r="C1985" s="22" t="s">
        <v>2750</v>
      </c>
      <c r="D1985" s="23" t="s">
        <v>1737</v>
      </c>
      <c r="E1985" s="24" t="s">
        <v>147</v>
      </c>
      <c r="F1985" s="24" t="s">
        <v>2147</v>
      </c>
      <c r="G1985" s="21"/>
      <c r="H1985" s="21"/>
    </row>
    <row r="1986" spans="1:8" s="6" customFormat="1" ht="173.25" x14ac:dyDescent="0.2">
      <c r="A1986" s="43">
        <f>+'Key Dates'!$B$8-7</f>
        <v>43403</v>
      </c>
      <c r="B1986" s="43">
        <f>+'Key Dates'!$B$8-7</f>
        <v>43403</v>
      </c>
      <c r="C1986" s="25" t="s">
        <v>1798</v>
      </c>
      <c r="D1986" s="23" t="s">
        <v>1797</v>
      </c>
      <c r="E1986" s="24" t="s">
        <v>138</v>
      </c>
      <c r="F1986" s="24" t="s">
        <v>42</v>
      </c>
      <c r="G1986" s="21"/>
      <c r="H1986" s="21"/>
    </row>
    <row r="1987" spans="1:8" s="6" customFormat="1" ht="173.25" x14ac:dyDescent="0.2">
      <c r="A1987" s="43">
        <f>+'Key Dates'!$B$8-7</f>
        <v>43403</v>
      </c>
      <c r="B1987" s="43">
        <f>+'Key Dates'!$B$8-7</f>
        <v>43403</v>
      </c>
      <c r="C1987" s="25" t="s">
        <v>1799</v>
      </c>
      <c r="D1987" s="23" t="s">
        <v>1797</v>
      </c>
      <c r="E1987" s="24" t="s">
        <v>141</v>
      </c>
      <c r="F1987" s="24" t="s">
        <v>42</v>
      </c>
      <c r="G1987" s="21"/>
      <c r="H1987" s="21"/>
    </row>
    <row r="1988" spans="1:8" s="6" customFormat="1" ht="173.25" x14ac:dyDescent="0.2">
      <c r="A1988" s="43">
        <f>+'Key Dates'!$B$8-7</f>
        <v>43403</v>
      </c>
      <c r="B1988" s="43">
        <f>+'Key Dates'!$B$8-7</f>
        <v>43403</v>
      </c>
      <c r="C1988" s="25" t="s">
        <v>1800</v>
      </c>
      <c r="D1988" s="23" t="s">
        <v>1797</v>
      </c>
      <c r="E1988" s="24" t="s">
        <v>142</v>
      </c>
      <c r="F1988" s="24" t="s">
        <v>42</v>
      </c>
      <c r="G1988" s="21"/>
      <c r="H1988" s="21"/>
    </row>
    <row r="1989" spans="1:8" s="6" customFormat="1" ht="173.25" x14ac:dyDescent="0.2">
      <c r="A1989" s="43">
        <f>+'Key Dates'!$B$8-7</f>
        <v>43403</v>
      </c>
      <c r="B1989" s="43">
        <f>+'Key Dates'!$B$8-7</f>
        <v>43403</v>
      </c>
      <c r="C1989" s="25" t="s">
        <v>1801</v>
      </c>
      <c r="D1989" s="23" t="s">
        <v>1797</v>
      </c>
      <c r="E1989" s="24" t="s">
        <v>158</v>
      </c>
      <c r="F1989" s="24" t="s">
        <v>42</v>
      </c>
      <c r="G1989" s="21"/>
      <c r="H1989" s="21"/>
    </row>
    <row r="1990" spans="1:8" s="6" customFormat="1" ht="173.25" x14ac:dyDescent="0.2">
      <c r="A1990" s="43">
        <f>+'Key Dates'!$B$8-7</f>
        <v>43403</v>
      </c>
      <c r="B1990" s="43">
        <f>+'Key Dates'!$B$8-7</f>
        <v>43403</v>
      </c>
      <c r="C1990" s="25" t="s">
        <v>1811</v>
      </c>
      <c r="D1990" s="23" t="s">
        <v>1797</v>
      </c>
      <c r="E1990" s="24" t="s">
        <v>143</v>
      </c>
      <c r="F1990" s="24" t="s">
        <v>42</v>
      </c>
      <c r="G1990" s="21"/>
      <c r="H1990" s="21"/>
    </row>
    <row r="1991" spans="1:8" s="6" customFormat="1" ht="173.25" x14ac:dyDescent="0.2">
      <c r="A1991" s="43">
        <f>+'Key Dates'!$B$8-7</f>
        <v>43403</v>
      </c>
      <c r="B1991" s="43">
        <f>+'Key Dates'!$B$8-7</f>
        <v>43403</v>
      </c>
      <c r="C1991" s="25" t="s">
        <v>1802</v>
      </c>
      <c r="D1991" s="23" t="s">
        <v>1797</v>
      </c>
      <c r="E1991" s="24" t="s">
        <v>144</v>
      </c>
      <c r="F1991" s="24" t="s">
        <v>42</v>
      </c>
      <c r="G1991" s="21"/>
      <c r="H1991" s="21"/>
    </row>
    <row r="1992" spans="1:8" s="6" customFormat="1" ht="189" x14ac:dyDescent="0.2">
      <c r="A1992" s="43">
        <f>+'Key Dates'!$B$8-7</f>
        <v>43403</v>
      </c>
      <c r="B1992" s="43">
        <f>+'Key Dates'!$B$8-7</f>
        <v>43403</v>
      </c>
      <c r="C1992" s="25" t="s">
        <v>1803</v>
      </c>
      <c r="D1992" s="23" t="s">
        <v>1797</v>
      </c>
      <c r="E1992" s="24" t="s">
        <v>145</v>
      </c>
      <c r="F1992" s="24" t="s">
        <v>42</v>
      </c>
      <c r="G1992" s="21"/>
      <c r="H1992" s="21"/>
    </row>
    <row r="1993" spans="1:8" s="6" customFormat="1" ht="189" x14ac:dyDescent="0.2">
      <c r="A1993" s="43">
        <f>+'Key Dates'!$B$8-7</f>
        <v>43403</v>
      </c>
      <c r="B1993" s="43">
        <f>+'Key Dates'!$B$8-7</f>
        <v>43403</v>
      </c>
      <c r="C1993" s="25" t="s">
        <v>1804</v>
      </c>
      <c r="D1993" s="23" t="s">
        <v>1797</v>
      </c>
      <c r="E1993" s="24" t="s">
        <v>156</v>
      </c>
      <c r="F1993" s="24" t="s">
        <v>42</v>
      </c>
      <c r="G1993" s="21"/>
      <c r="H1993" s="21"/>
    </row>
    <row r="1994" spans="1:8" s="6" customFormat="1" ht="189" x14ac:dyDescent="0.2">
      <c r="A1994" s="43">
        <f>+'Key Dates'!$B$8-7</f>
        <v>43403</v>
      </c>
      <c r="B1994" s="43">
        <f>+'Key Dates'!$B$8-7</f>
        <v>43403</v>
      </c>
      <c r="C1994" s="25" t="s">
        <v>1805</v>
      </c>
      <c r="D1994" s="23" t="s">
        <v>1797</v>
      </c>
      <c r="E1994" s="24" t="s">
        <v>157</v>
      </c>
      <c r="F1994" s="24" t="s">
        <v>42</v>
      </c>
      <c r="G1994" s="21"/>
      <c r="H1994" s="21"/>
    </row>
    <row r="1995" spans="1:8" s="6" customFormat="1" ht="236.25" x14ac:dyDescent="0.2">
      <c r="A1995" s="43">
        <f>+'Key Dates'!$B$8-7</f>
        <v>43403</v>
      </c>
      <c r="B1995" s="43">
        <f>+'Key Dates'!$B$8-1</f>
        <v>43409</v>
      </c>
      <c r="C1995" s="22" t="s">
        <v>2751</v>
      </c>
      <c r="D1995" s="23" t="s">
        <v>1950</v>
      </c>
      <c r="E1995" s="24" t="s">
        <v>138</v>
      </c>
      <c r="F1995" s="24" t="s">
        <v>2145</v>
      </c>
      <c r="G1995" s="21"/>
      <c r="H1995" s="21"/>
    </row>
    <row r="1996" spans="1:8" s="6" customFormat="1" ht="236.25" x14ac:dyDescent="0.2">
      <c r="A1996" s="43">
        <f>+'Key Dates'!$B$8-7</f>
        <v>43403</v>
      </c>
      <c r="B1996" s="43">
        <f>+'Key Dates'!$B$8-1</f>
        <v>43409</v>
      </c>
      <c r="C1996" s="22" t="s">
        <v>2752</v>
      </c>
      <c r="D1996" s="23" t="s">
        <v>1950</v>
      </c>
      <c r="E1996" s="24" t="s">
        <v>142</v>
      </c>
      <c r="F1996" s="24" t="s">
        <v>2145</v>
      </c>
      <c r="G1996" s="21"/>
      <c r="H1996" s="21"/>
    </row>
    <row r="1997" spans="1:8" s="6" customFormat="1" ht="236.25" x14ac:dyDescent="0.2">
      <c r="A1997" s="43">
        <f>+'Key Dates'!$B$8-7</f>
        <v>43403</v>
      </c>
      <c r="B1997" s="43">
        <f>+'Key Dates'!$B$8-1</f>
        <v>43409</v>
      </c>
      <c r="C1997" s="22" t="s">
        <v>2753</v>
      </c>
      <c r="D1997" s="23" t="s">
        <v>1950</v>
      </c>
      <c r="E1997" s="24" t="s">
        <v>158</v>
      </c>
      <c r="F1997" s="24" t="s">
        <v>2145</v>
      </c>
      <c r="G1997" s="21"/>
      <c r="H1997" s="21"/>
    </row>
    <row r="1998" spans="1:8" s="6" customFormat="1" ht="236.25" x14ac:dyDescent="0.2">
      <c r="A1998" s="43">
        <f>+'Key Dates'!$B$8-7</f>
        <v>43403</v>
      </c>
      <c r="B1998" s="43">
        <f>+'Key Dates'!$B$8-1</f>
        <v>43409</v>
      </c>
      <c r="C1998" s="22" t="s">
        <v>2754</v>
      </c>
      <c r="D1998" s="23" t="s">
        <v>1950</v>
      </c>
      <c r="E1998" s="24" t="s">
        <v>143</v>
      </c>
      <c r="F1998" s="24" t="s">
        <v>2145</v>
      </c>
      <c r="G1998" s="21"/>
      <c r="H1998" s="21"/>
    </row>
    <row r="1999" spans="1:8" s="6" customFormat="1" ht="236.25" x14ac:dyDescent="0.2">
      <c r="A1999" s="43">
        <f>+'Key Dates'!$B$8-7</f>
        <v>43403</v>
      </c>
      <c r="B1999" s="43">
        <f>+'Key Dates'!$B$8-1</f>
        <v>43409</v>
      </c>
      <c r="C1999" s="22" t="s">
        <v>2755</v>
      </c>
      <c r="D1999" s="23" t="s">
        <v>1950</v>
      </c>
      <c r="E1999" s="24" t="s">
        <v>144</v>
      </c>
      <c r="F1999" s="24" t="s">
        <v>2145</v>
      </c>
      <c r="G1999" s="21"/>
      <c r="H1999" s="21"/>
    </row>
    <row r="2000" spans="1:8" s="6" customFormat="1" ht="236.25" x14ac:dyDescent="0.2">
      <c r="A2000" s="43">
        <f>+'Key Dates'!$B$8-7</f>
        <v>43403</v>
      </c>
      <c r="B2000" s="43">
        <f>+'Key Dates'!$B$8-1</f>
        <v>43409</v>
      </c>
      <c r="C2000" s="22" t="s">
        <v>2756</v>
      </c>
      <c r="D2000" s="23" t="s">
        <v>1950</v>
      </c>
      <c r="E2000" s="24" t="s">
        <v>145</v>
      </c>
      <c r="F2000" s="24" t="s">
        <v>2145</v>
      </c>
      <c r="G2000" s="21"/>
      <c r="H2000" s="21"/>
    </row>
    <row r="2001" spans="1:8" s="6" customFormat="1" ht="236.25" x14ac:dyDescent="0.2">
      <c r="A2001" s="43">
        <f>+'Key Dates'!$B$8-7</f>
        <v>43403</v>
      </c>
      <c r="B2001" s="43">
        <f>+'Key Dates'!$B$8-1</f>
        <v>43409</v>
      </c>
      <c r="C2001" s="22" t="s">
        <v>2757</v>
      </c>
      <c r="D2001" s="23" t="s">
        <v>1950</v>
      </c>
      <c r="E2001" s="24" t="s">
        <v>156</v>
      </c>
      <c r="F2001" s="24" t="s">
        <v>2145</v>
      </c>
      <c r="G2001" s="21"/>
      <c r="H2001" s="21"/>
    </row>
    <row r="2002" spans="1:8" s="6" customFormat="1" ht="236.25" x14ac:dyDescent="0.2">
      <c r="A2002" s="43">
        <f>+'Key Dates'!$B$8-7</f>
        <v>43403</v>
      </c>
      <c r="B2002" s="43">
        <f>+'Key Dates'!$B$8-1</f>
        <v>43409</v>
      </c>
      <c r="C2002" s="22" t="s">
        <v>2758</v>
      </c>
      <c r="D2002" s="23" t="s">
        <v>1950</v>
      </c>
      <c r="E2002" s="24" t="s">
        <v>157</v>
      </c>
      <c r="F2002" s="24" t="s">
        <v>2145</v>
      </c>
      <c r="G2002" s="21"/>
      <c r="H2002" s="21"/>
    </row>
    <row r="2003" spans="1:8" s="6" customFormat="1" ht="236.25" x14ac:dyDescent="0.2">
      <c r="A2003" s="43">
        <f>+'Key Dates'!$B$8-7</f>
        <v>43403</v>
      </c>
      <c r="B2003" s="43">
        <f>+'Key Dates'!$B$8-1</f>
        <v>43409</v>
      </c>
      <c r="C2003" s="22" t="s">
        <v>2759</v>
      </c>
      <c r="D2003" s="23" t="s">
        <v>1950</v>
      </c>
      <c r="E2003" s="24" t="s">
        <v>135</v>
      </c>
      <c r="F2003" s="24" t="s">
        <v>2145</v>
      </c>
      <c r="G2003" s="21"/>
      <c r="H2003" s="21"/>
    </row>
    <row r="2004" spans="1:8" s="6" customFormat="1" ht="236.25" x14ac:dyDescent="0.2">
      <c r="A2004" s="43">
        <f>+'Key Dates'!$B$8-7</f>
        <v>43403</v>
      </c>
      <c r="B2004" s="43">
        <f>+'Key Dates'!$B$8-1</f>
        <v>43409</v>
      </c>
      <c r="C2004" s="22" t="s">
        <v>2760</v>
      </c>
      <c r="D2004" s="23" t="s">
        <v>1950</v>
      </c>
      <c r="E2004" s="24" t="s">
        <v>146</v>
      </c>
      <c r="F2004" s="24" t="s">
        <v>2145</v>
      </c>
      <c r="G2004" s="21"/>
      <c r="H2004" s="21"/>
    </row>
    <row r="2005" spans="1:8" s="6" customFormat="1" ht="236.25" x14ac:dyDescent="0.2">
      <c r="A2005" s="43">
        <f>+'Key Dates'!$B$8-7</f>
        <v>43403</v>
      </c>
      <c r="B2005" s="43">
        <f>+'Key Dates'!$B$8-1</f>
        <v>43409</v>
      </c>
      <c r="C2005" s="22" t="s">
        <v>2761</v>
      </c>
      <c r="D2005" s="23" t="s">
        <v>1950</v>
      </c>
      <c r="E2005" s="24" t="s">
        <v>147</v>
      </c>
      <c r="F2005" s="24" t="s">
        <v>2145</v>
      </c>
      <c r="G2005" s="21"/>
      <c r="H2005" s="21"/>
    </row>
    <row r="2006" spans="1:8" s="6" customFormat="1" ht="189" x14ac:dyDescent="0.2">
      <c r="A2006" s="43">
        <f>+'Key Dates'!$B$8-7</f>
        <v>43403</v>
      </c>
      <c r="B2006" s="43">
        <f>+'Key Dates'!$B$8</f>
        <v>43410</v>
      </c>
      <c r="C2006" s="22" t="s">
        <v>2762</v>
      </c>
      <c r="D2006" s="23" t="s">
        <v>55</v>
      </c>
      <c r="E2006" s="24" t="s">
        <v>138</v>
      </c>
      <c r="F2006" s="24" t="s">
        <v>2145</v>
      </c>
      <c r="G2006" s="21"/>
      <c r="H2006" s="21"/>
    </row>
    <row r="2007" spans="1:8" s="6" customFormat="1" ht="189" x14ac:dyDescent="0.2">
      <c r="A2007" s="43">
        <f>+'Key Dates'!$B$8-7</f>
        <v>43403</v>
      </c>
      <c r="B2007" s="43">
        <f>+'Key Dates'!$B$8</f>
        <v>43410</v>
      </c>
      <c r="C2007" s="22" t="s">
        <v>2763</v>
      </c>
      <c r="D2007" s="23" t="s">
        <v>55</v>
      </c>
      <c r="E2007" s="24" t="s">
        <v>158</v>
      </c>
      <c r="F2007" s="24" t="s">
        <v>2145</v>
      </c>
      <c r="G2007" s="21"/>
      <c r="H2007" s="21"/>
    </row>
    <row r="2008" spans="1:8" s="6" customFormat="1" ht="189" x14ac:dyDescent="0.2">
      <c r="A2008" s="43">
        <f>+'Key Dates'!$B$8-7</f>
        <v>43403</v>
      </c>
      <c r="B2008" s="43">
        <f>+'Key Dates'!$B$8</f>
        <v>43410</v>
      </c>
      <c r="C2008" s="22" t="s">
        <v>2764</v>
      </c>
      <c r="D2008" s="23" t="s">
        <v>55</v>
      </c>
      <c r="E2008" s="24" t="s">
        <v>143</v>
      </c>
      <c r="F2008" s="24" t="s">
        <v>2145</v>
      </c>
      <c r="G2008" s="21"/>
      <c r="H2008" s="21"/>
    </row>
    <row r="2009" spans="1:8" s="6" customFormat="1" ht="189" x14ac:dyDescent="0.2">
      <c r="A2009" s="43">
        <f>+'Key Dates'!$B$8-7</f>
        <v>43403</v>
      </c>
      <c r="B2009" s="43">
        <f>+'Key Dates'!$B$8</f>
        <v>43410</v>
      </c>
      <c r="C2009" s="22" t="s">
        <v>2765</v>
      </c>
      <c r="D2009" s="23" t="s">
        <v>55</v>
      </c>
      <c r="E2009" s="24" t="s">
        <v>144</v>
      </c>
      <c r="F2009" s="24" t="s">
        <v>2145</v>
      </c>
      <c r="G2009" s="21"/>
      <c r="H2009" s="21"/>
    </row>
    <row r="2010" spans="1:8" s="6" customFormat="1" ht="189" x14ac:dyDescent="0.2">
      <c r="A2010" s="43">
        <f>+'Key Dates'!$B$8-7</f>
        <v>43403</v>
      </c>
      <c r="B2010" s="43">
        <f>+'Key Dates'!$B$8</f>
        <v>43410</v>
      </c>
      <c r="C2010" s="22" t="s">
        <v>2766</v>
      </c>
      <c r="D2010" s="23" t="s">
        <v>55</v>
      </c>
      <c r="E2010" s="24" t="s">
        <v>145</v>
      </c>
      <c r="F2010" s="24" t="s">
        <v>2145</v>
      </c>
      <c r="G2010" s="21"/>
      <c r="H2010" s="21"/>
    </row>
    <row r="2011" spans="1:8" s="6" customFormat="1" ht="189" x14ac:dyDescent="0.2">
      <c r="A2011" s="43">
        <f>+'Key Dates'!$B$8-7</f>
        <v>43403</v>
      </c>
      <c r="B2011" s="43">
        <f>+'Key Dates'!$B$8</f>
        <v>43410</v>
      </c>
      <c r="C2011" s="22" t="s">
        <v>2767</v>
      </c>
      <c r="D2011" s="23" t="s">
        <v>55</v>
      </c>
      <c r="E2011" s="24" t="s">
        <v>156</v>
      </c>
      <c r="F2011" s="24" t="s">
        <v>2145</v>
      </c>
      <c r="G2011" s="21"/>
      <c r="H2011" s="21"/>
    </row>
    <row r="2012" spans="1:8" s="6" customFormat="1" ht="204.75" x14ac:dyDescent="0.2">
      <c r="A2012" s="43">
        <f>+'Key Dates'!$B$8-7</f>
        <v>43403</v>
      </c>
      <c r="B2012" s="43">
        <f>+'Key Dates'!$B$8</f>
        <v>43410</v>
      </c>
      <c r="C2012" s="22" t="s">
        <v>2768</v>
      </c>
      <c r="D2012" s="23" t="s">
        <v>55</v>
      </c>
      <c r="E2012" s="24" t="s">
        <v>157</v>
      </c>
      <c r="F2012" s="24" t="s">
        <v>2145</v>
      </c>
      <c r="G2012" s="21"/>
      <c r="H2012" s="21"/>
    </row>
    <row r="2013" spans="1:8" s="6" customFormat="1" ht="189" x14ac:dyDescent="0.2">
      <c r="A2013" s="43">
        <f>+'Key Dates'!$B$8-7</f>
        <v>43403</v>
      </c>
      <c r="B2013" s="43">
        <f>+'Key Dates'!$B$8</f>
        <v>43410</v>
      </c>
      <c r="C2013" s="22" t="s">
        <v>2769</v>
      </c>
      <c r="D2013" s="23" t="s">
        <v>55</v>
      </c>
      <c r="E2013" s="24" t="s">
        <v>135</v>
      </c>
      <c r="F2013" s="24" t="s">
        <v>2145</v>
      </c>
      <c r="G2013" s="21"/>
      <c r="H2013" s="21"/>
    </row>
    <row r="2014" spans="1:8" s="6" customFormat="1" ht="189" x14ac:dyDescent="0.2">
      <c r="A2014" s="43">
        <f>+'Key Dates'!$B$8-7</f>
        <v>43403</v>
      </c>
      <c r="B2014" s="43">
        <f>+'Key Dates'!$B$8</f>
        <v>43410</v>
      </c>
      <c r="C2014" s="22" t="s">
        <v>2770</v>
      </c>
      <c r="D2014" s="23" t="s">
        <v>55</v>
      </c>
      <c r="E2014" s="24" t="s">
        <v>146</v>
      </c>
      <c r="F2014" s="24" t="s">
        <v>2145</v>
      </c>
      <c r="G2014" s="21"/>
      <c r="H2014" s="21"/>
    </row>
    <row r="2015" spans="1:8" s="6" customFormat="1" ht="204.75" x14ac:dyDescent="0.2">
      <c r="A2015" s="43">
        <f>+'Key Dates'!$B$8-7</f>
        <v>43403</v>
      </c>
      <c r="B2015" s="43">
        <f>+'Key Dates'!$B$8</f>
        <v>43410</v>
      </c>
      <c r="C2015" s="22" t="s">
        <v>2771</v>
      </c>
      <c r="D2015" s="23" t="s">
        <v>55</v>
      </c>
      <c r="E2015" s="24" t="s">
        <v>147</v>
      </c>
      <c r="F2015" s="24" t="s">
        <v>2145</v>
      </c>
      <c r="G2015" s="21"/>
      <c r="H2015" s="21"/>
    </row>
    <row r="2016" spans="1:8" s="6" customFormat="1" ht="126" x14ac:dyDescent="0.2">
      <c r="A2016" s="43">
        <f>+'Key Dates'!$B$8-5</f>
        <v>43405</v>
      </c>
      <c r="B2016" s="43">
        <f>+'Key Dates'!$B$8-5</f>
        <v>43405</v>
      </c>
      <c r="C2016" s="22" t="s">
        <v>2772</v>
      </c>
      <c r="D2016" s="23" t="s">
        <v>1738</v>
      </c>
      <c r="E2016" s="24" t="s">
        <v>138</v>
      </c>
      <c r="F2016" s="24" t="s">
        <v>2147</v>
      </c>
      <c r="G2016" s="21"/>
      <c r="H2016" s="21"/>
    </row>
    <row r="2017" spans="1:8" s="6" customFormat="1" ht="141.75" x14ac:dyDescent="0.2">
      <c r="A2017" s="43">
        <f>+'Key Dates'!$B$8-5</f>
        <v>43405</v>
      </c>
      <c r="B2017" s="43">
        <f>+'Key Dates'!$B$8-5</f>
        <v>43405</v>
      </c>
      <c r="C2017" s="22" t="s">
        <v>2773</v>
      </c>
      <c r="D2017" s="23" t="s">
        <v>1738</v>
      </c>
      <c r="E2017" s="24" t="s">
        <v>142</v>
      </c>
      <c r="F2017" s="24" t="s">
        <v>2147</v>
      </c>
      <c r="G2017" s="21"/>
      <c r="H2017" s="21"/>
    </row>
    <row r="2018" spans="1:8" s="6" customFormat="1" ht="126" x14ac:dyDescent="0.2">
      <c r="A2018" s="43">
        <f>+'Key Dates'!$B$8-5</f>
        <v>43405</v>
      </c>
      <c r="B2018" s="43">
        <f>+'Key Dates'!$B$8-5</f>
        <v>43405</v>
      </c>
      <c r="C2018" s="22" t="s">
        <v>2774</v>
      </c>
      <c r="D2018" s="23" t="s">
        <v>1738</v>
      </c>
      <c r="E2018" s="24" t="s">
        <v>158</v>
      </c>
      <c r="F2018" s="24" t="s">
        <v>2147</v>
      </c>
      <c r="G2018" s="21"/>
      <c r="H2018" s="21"/>
    </row>
    <row r="2019" spans="1:8" s="6" customFormat="1" ht="126" x14ac:dyDescent="0.2">
      <c r="A2019" s="43">
        <f>+'Key Dates'!$B$8-5</f>
        <v>43405</v>
      </c>
      <c r="B2019" s="43">
        <f>+'Key Dates'!$B$8-5</f>
        <v>43405</v>
      </c>
      <c r="C2019" s="22" t="s">
        <v>2775</v>
      </c>
      <c r="D2019" s="23" t="s">
        <v>1738</v>
      </c>
      <c r="E2019" s="24" t="s">
        <v>143</v>
      </c>
      <c r="F2019" s="24" t="s">
        <v>2147</v>
      </c>
      <c r="G2019" s="21"/>
      <c r="H2019" s="21"/>
    </row>
    <row r="2020" spans="1:8" s="6" customFormat="1" ht="141.75" x14ac:dyDescent="0.2">
      <c r="A2020" s="43">
        <f>+'Key Dates'!$B$8-5</f>
        <v>43405</v>
      </c>
      <c r="B2020" s="43">
        <f>+'Key Dates'!$B$8-5</f>
        <v>43405</v>
      </c>
      <c r="C2020" s="22" t="s">
        <v>2776</v>
      </c>
      <c r="D2020" s="23" t="s">
        <v>1738</v>
      </c>
      <c r="E2020" s="24" t="s">
        <v>144</v>
      </c>
      <c r="F2020" s="24" t="s">
        <v>2147</v>
      </c>
      <c r="G2020" s="21"/>
      <c r="H2020" s="21"/>
    </row>
    <row r="2021" spans="1:8" s="6" customFormat="1" ht="141.75" x14ac:dyDescent="0.2">
      <c r="A2021" s="43">
        <f>+'Key Dates'!$B$8-5</f>
        <v>43405</v>
      </c>
      <c r="B2021" s="43">
        <f>+'Key Dates'!$B$8-5</f>
        <v>43405</v>
      </c>
      <c r="C2021" s="22" t="s">
        <v>2777</v>
      </c>
      <c r="D2021" s="23" t="s">
        <v>1738</v>
      </c>
      <c r="E2021" s="24" t="s">
        <v>145</v>
      </c>
      <c r="F2021" s="24" t="s">
        <v>2147</v>
      </c>
      <c r="G2021" s="21"/>
      <c r="H2021" s="21"/>
    </row>
    <row r="2022" spans="1:8" s="6" customFormat="1" ht="141.75" x14ac:dyDescent="0.2">
      <c r="A2022" s="43">
        <f>+'Key Dates'!$B$8-5</f>
        <v>43405</v>
      </c>
      <c r="B2022" s="43">
        <f>+'Key Dates'!$B$8-5</f>
        <v>43405</v>
      </c>
      <c r="C2022" s="22" t="s">
        <v>2778</v>
      </c>
      <c r="D2022" s="23" t="s">
        <v>1738</v>
      </c>
      <c r="E2022" s="24" t="s">
        <v>156</v>
      </c>
      <c r="F2022" s="24" t="s">
        <v>2147</v>
      </c>
      <c r="G2022" s="21"/>
      <c r="H2022" s="21"/>
    </row>
    <row r="2023" spans="1:8" s="6" customFormat="1" ht="141.75" x14ac:dyDescent="0.2">
      <c r="A2023" s="43">
        <f>+'Key Dates'!$B$8-5</f>
        <v>43405</v>
      </c>
      <c r="B2023" s="43">
        <f>+'Key Dates'!$B$8-5</f>
        <v>43405</v>
      </c>
      <c r="C2023" s="22" t="s">
        <v>2779</v>
      </c>
      <c r="D2023" s="23" t="s">
        <v>1738</v>
      </c>
      <c r="E2023" s="24" t="s">
        <v>157</v>
      </c>
      <c r="F2023" s="24" t="s">
        <v>2147</v>
      </c>
      <c r="G2023" s="21"/>
      <c r="H2023" s="21"/>
    </row>
    <row r="2024" spans="1:8" s="6" customFormat="1" ht="141.75" x14ac:dyDescent="0.2">
      <c r="A2024" s="43">
        <f>+'Key Dates'!$B$8-5</f>
        <v>43405</v>
      </c>
      <c r="B2024" s="43">
        <f>+'Key Dates'!$B$8-5</f>
        <v>43405</v>
      </c>
      <c r="C2024" s="22" t="s">
        <v>2780</v>
      </c>
      <c r="D2024" s="23" t="s">
        <v>1738</v>
      </c>
      <c r="E2024" s="24" t="s">
        <v>135</v>
      </c>
      <c r="F2024" s="24" t="s">
        <v>2147</v>
      </c>
      <c r="G2024" s="21"/>
      <c r="H2024" s="21"/>
    </row>
    <row r="2025" spans="1:8" s="6" customFormat="1" ht="141.75" x14ac:dyDescent="0.2">
      <c r="A2025" s="43">
        <f>+'Key Dates'!$B$8-5</f>
        <v>43405</v>
      </c>
      <c r="B2025" s="43">
        <f>+'Key Dates'!$B$8-5</f>
        <v>43405</v>
      </c>
      <c r="C2025" s="22" t="s">
        <v>2781</v>
      </c>
      <c r="D2025" s="23" t="s">
        <v>1738</v>
      </c>
      <c r="E2025" s="24" t="s">
        <v>146</v>
      </c>
      <c r="F2025" s="24" t="s">
        <v>2147</v>
      </c>
      <c r="G2025" s="21"/>
      <c r="H2025" s="21"/>
    </row>
    <row r="2026" spans="1:8" s="6" customFormat="1" ht="141.75" x14ac:dyDescent="0.2">
      <c r="A2026" s="43">
        <f>+'Key Dates'!$B$8-5</f>
        <v>43405</v>
      </c>
      <c r="B2026" s="43">
        <f>+'Key Dates'!$B$8-5</f>
        <v>43405</v>
      </c>
      <c r="C2026" s="22" t="s">
        <v>2782</v>
      </c>
      <c r="D2026" s="23" t="s">
        <v>1738</v>
      </c>
      <c r="E2026" s="24" t="s">
        <v>147</v>
      </c>
      <c r="F2026" s="24" t="s">
        <v>2147</v>
      </c>
      <c r="G2026" s="21"/>
      <c r="H2026" s="21"/>
    </row>
    <row r="2027" spans="1:8" s="6" customFormat="1" ht="47.25" x14ac:dyDescent="0.2">
      <c r="A2027" s="43">
        <f>+'Key Dates'!$B$8-4</f>
        <v>43406</v>
      </c>
      <c r="B2027" s="43">
        <f>+'Key Dates'!$B$8-4</f>
        <v>43406</v>
      </c>
      <c r="C2027" s="25" t="s">
        <v>709</v>
      </c>
      <c r="D2027" s="23" t="s">
        <v>12</v>
      </c>
      <c r="E2027" s="24" t="s">
        <v>138</v>
      </c>
      <c r="F2027" s="24" t="s">
        <v>13</v>
      </c>
      <c r="G2027" s="21"/>
      <c r="H2027" s="21"/>
    </row>
    <row r="2028" spans="1:8" s="6" customFormat="1" ht="47.25" x14ac:dyDescent="0.2">
      <c r="A2028" s="43">
        <f>+'Key Dates'!$B$8-4</f>
        <v>43406</v>
      </c>
      <c r="B2028" s="43">
        <f>+'Key Dates'!$B$8-4</f>
        <v>43406</v>
      </c>
      <c r="C2028" s="25" t="s">
        <v>710</v>
      </c>
      <c r="D2028" s="23" t="s">
        <v>12</v>
      </c>
      <c r="E2028" s="24" t="s">
        <v>158</v>
      </c>
      <c r="F2028" s="24" t="s">
        <v>13</v>
      </c>
      <c r="G2028" s="21"/>
      <c r="H2028" s="21"/>
    </row>
    <row r="2029" spans="1:8" s="6" customFormat="1" ht="47.25" x14ac:dyDescent="0.2">
      <c r="A2029" s="43">
        <f>+'Key Dates'!$B$8-4</f>
        <v>43406</v>
      </c>
      <c r="B2029" s="43">
        <f>+'Key Dates'!$B$8-4</f>
        <v>43406</v>
      </c>
      <c r="C2029" s="25" t="s">
        <v>711</v>
      </c>
      <c r="D2029" s="23" t="s">
        <v>12</v>
      </c>
      <c r="E2029" s="24" t="s">
        <v>144</v>
      </c>
      <c r="F2029" s="24" t="s">
        <v>13</v>
      </c>
      <c r="G2029" s="21"/>
      <c r="H2029" s="21"/>
    </row>
    <row r="2030" spans="1:8" s="6" customFormat="1" ht="63" x14ac:dyDescent="0.2">
      <c r="A2030" s="43">
        <f>+'Key Dates'!$B$8-4</f>
        <v>43406</v>
      </c>
      <c r="B2030" s="43">
        <f>+'Key Dates'!$B$8-4</f>
        <v>43406</v>
      </c>
      <c r="C2030" s="25" t="s">
        <v>712</v>
      </c>
      <c r="D2030" s="23" t="s">
        <v>12</v>
      </c>
      <c r="E2030" s="24" t="s">
        <v>145</v>
      </c>
      <c r="F2030" s="24" t="s">
        <v>13</v>
      </c>
      <c r="G2030" s="21"/>
      <c r="H2030" s="21"/>
    </row>
    <row r="2031" spans="1:8" s="6" customFormat="1" ht="63" x14ac:dyDescent="0.2">
      <c r="A2031" s="43">
        <f>+'Key Dates'!$B$8-4</f>
        <v>43406</v>
      </c>
      <c r="B2031" s="43">
        <f>+'Key Dates'!$B$8-4</f>
        <v>43406</v>
      </c>
      <c r="C2031" s="25" t="s">
        <v>713</v>
      </c>
      <c r="D2031" s="23" t="s">
        <v>12</v>
      </c>
      <c r="E2031" s="24" t="s">
        <v>156</v>
      </c>
      <c r="F2031" s="24" t="s">
        <v>13</v>
      </c>
      <c r="G2031" s="21"/>
      <c r="H2031" s="21"/>
    </row>
    <row r="2032" spans="1:8" s="6" customFormat="1" ht="63" x14ac:dyDescent="0.2">
      <c r="A2032" s="43">
        <f>+'Key Dates'!$B$8-4</f>
        <v>43406</v>
      </c>
      <c r="B2032" s="43">
        <f>+'Key Dates'!$B$8-4</f>
        <v>43406</v>
      </c>
      <c r="C2032" s="25" t="s">
        <v>714</v>
      </c>
      <c r="D2032" s="23" t="s">
        <v>12</v>
      </c>
      <c r="E2032" s="24" t="s">
        <v>157</v>
      </c>
      <c r="F2032" s="24" t="s">
        <v>13</v>
      </c>
      <c r="G2032" s="21"/>
      <c r="H2032" s="21"/>
    </row>
    <row r="2033" spans="1:8" s="6" customFormat="1" ht="78.75" x14ac:dyDescent="0.2">
      <c r="A2033" s="43">
        <f>+'Key Dates'!$B$8-4</f>
        <v>43406</v>
      </c>
      <c r="B2033" s="43">
        <f>+'Key Dates'!$B$8-4</f>
        <v>43406</v>
      </c>
      <c r="C2033" s="25" t="s">
        <v>1743</v>
      </c>
      <c r="D2033" s="23" t="s">
        <v>579</v>
      </c>
      <c r="E2033" s="24" t="s">
        <v>138</v>
      </c>
      <c r="F2033" s="24" t="s">
        <v>13</v>
      </c>
      <c r="G2033" s="21"/>
      <c r="H2033" s="21"/>
    </row>
    <row r="2034" spans="1:8" s="6" customFormat="1" ht="78.75" x14ac:dyDescent="0.2">
      <c r="A2034" s="43">
        <f>+'Key Dates'!$B$8-4</f>
        <v>43406</v>
      </c>
      <c r="B2034" s="43">
        <f>+'Key Dates'!$B$8-4</f>
        <v>43406</v>
      </c>
      <c r="C2034" s="25" t="s">
        <v>1744</v>
      </c>
      <c r="D2034" s="23" t="s">
        <v>579</v>
      </c>
      <c r="E2034" s="24" t="s">
        <v>158</v>
      </c>
      <c r="F2034" s="24" t="s">
        <v>13</v>
      </c>
      <c r="G2034" s="21"/>
      <c r="H2034" s="21"/>
    </row>
    <row r="2035" spans="1:8" s="6" customFormat="1" ht="78.75" x14ac:dyDescent="0.2">
      <c r="A2035" s="43">
        <f>+'Key Dates'!$B$8-4</f>
        <v>43406</v>
      </c>
      <c r="B2035" s="43">
        <f>+'Key Dates'!$B$8-4</f>
        <v>43406</v>
      </c>
      <c r="C2035" s="25" t="s">
        <v>1745</v>
      </c>
      <c r="D2035" s="23" t="s">
        <v>579</v>
      </c>
      <c r="E2035" s="24" t="s">
        <v>146</v>
      </c>
      <c r="F2035" s="24" t="s">
        <v>13</v>
      </c>
      <c r="G2035" s="21"/>
      <c r="H2035" s="21"/>
    </row>
    <row r="2036" spans="1:8" s="6" customFormat="1" ht="78.75" x14ac:dyDescent="0.2">
      <c r="A2036" s="43">
        <f>+'Key Dates'!$B$8-4</f>
        <v>43406</v>
      </c>
      <c r="B2036" s="43">
        <f>+'Key Dates'!$B$8-4</f>
        <v>43406</v>
      </c>
      <c r="C2036" s="25" t="s">
        <v>1746</v>
      </c>
      <c r="D2036" s="23" t="s">
        <v>579</v>
      </c>
      <c r="E2036" s="24" t="s">
        <v>147</v>
      </c>
      <c r="F2036" s="24" t="s">
        <v>13</v>
      </c>
      <c r="G2036" s="21"/>
      <c r="H2036" s="21"/>
    </row>
    <row r="2037" spans="1:8" s="6" customFormat="1" ht="110.25" x14ac:dyDescent="0.2">
      <c r="A2037" s="43">
        <f>+'Key Dates'!$B$8-4</f>
        <v>43406</v>
      </c>
      <c r="B2037" s="43">
        <f>+'Key Dates'!$B$8-4</f>
        <v>43406</v>
      </c>
      <c r="C2037" s="25" t="s">
        <v>1928</v>
      </c>
      <c r="D2037" s="23" t="s">
        <v>1747</v>
      </c>
      <c r="E2037" s="24" t="s">
        <v>138</v>
      </c>
      <c r="F2037" s="24" t="s">
        <v>42</v>
      </c>
      <c r="G2037" s="21"/>
      <c r="H2037" s="21"/>
    </row>
    <row r="2038" spans="1:8" s="6" customFormat="1" ht="110.25" x14ac:dyDescent="0.2">
      <c r="A2038" s="43">
        <f>+'Key Dates'!$B$8-4</f>
        <v>43406</v>
      </c>
      <c r="B2038" s="43">
        <f>+'Key Dates'!$B$8-4</f>
        <v>43406</v>
      </c>
      <c r="C2038" s="25" t="s">
        <v>1929</v>
      </c>
      <c r="D2038" s="23" t="s">
        <v>1747</v>
      </c>
      <c r="E2038" s="24" t="s">
        <v>158</v>
      </c>
      <c r="F2038" s="24" t="s">
        <v>42</v>
      </c>
      <c r="G2038" s="21"/>
      <c r="H2038" s="21"/>
    </row>
    <row r="2039" spans="1:8" s="6" customFormat="1" ht="78.75" x14ac:dyDescent="0.2">
      <c r="A2039" s="43">
        <f>+'Key Dates'!$B$8-3</f>
        <v>43407</v>
      </c>
      <c r="B2039" s="43">
        <f>+'Key Dates'!$B$8-3</f>
        <v>43407</v>
      </c>
      <c r="C2039" s="22" t="s">
        <v>2783</v>
      </c>
      <c r="D2039" s="23" t="s">
        <v>33</v>
      </c>
      <c r="E2039" s="24" t="s">
        <v>138</v>
      </c>
      <c r="F2039" s="24" t="s">
        <v>2145</v>
      </c>
      <c r="G2039" s="21"/>
      <c r="H2039" s="21"/>
    </row>
    <row r="2040" spans="1:8" s="6" customFormat="1" ht="78.75" x14ac:dyDescent="0.2">
      <c r="A2040" s="43">
        <f>+'Key Dates'!$B$8-3</f>
        <v>43407</v>
      </c>
      <c r="B2040" s="43">
        <f>+'Key Dates'!$B$8-3</f>
        <v>43407</v>
      </c>
      <c r="C2040" s="22" t="s">
        <v>2784</v>
      </c>
      <c r="D2040" s="23" t="s">
        <v>33</v>
      </c>
      <c r="E2040" s="24" t="s">
        <v>142</v>
      </c>
      <c r="F2040" s="24" t="s">
        <v>2145</v>
      </c>
      <c r="G2040" s="21"/>
      <c r="H2040" s="21"/>
    </row>
    <row r="2041" spans="1:8" s="6" customFormat="1" ht="78.75" x14ac:dyDescent="0.2">
      <c r="A2041" s="43">
        <f>+'Key Dates'!$B$8-3</f>
        <v>43407</v>
      </c>
      <c r="B2041" s="43">
        <f>+'Key Dates'!$B$8-3</f>
        <v>43407</v>
      </c>
      <c r="C2041" s="22" t="s">
        <v>2785</v>
      </c>
      <c r="D2041" s="23" t="s">
        <v>33</v>
      </c>
      <c r="E2041" s="24" t="s">
        <v>158</v>
      </c>
      <c r="F2041" s="24" t="s">
        <v>2145</v>
      </c>
      <c r="G2041" s="21"/>
      <c r="H2041" s="21"/>
    </row>
    <row r="2042" spans="1:8" s="6" customFormat="1" ht="78.75" x14ac:dyDescent="0.2">
      <c r="A2042" s="43">
        <f>+'Key Dates'!$B$8-3</f>
        <v>43407</v>
      </c>
      <c r="B2042" s="43">
        <f>+'Key Dates'!$B$8-3</f>
        <v>43407</v>
      </c>
      <c r="C2042" s="22" t="s">
        <v>2786</v>
      </c>
      <c r="D2042" s="23" t="s">
        <v>33</v>
      </c>
      <c r="E2042" s="24" t="s">
        <v>143</v>
      </c>
      <c r="F2042" s="24" t="s">
        <v>2145</v>
      </c>
      <c r="G2042" s="21"/>
      <c r="H2042" s="21"/>
    </row>
    <row r="2043" spans="1:8" s="6" customFormat="1" ht="78.75" x14ac:dyDescent="0.2">
      <c r="A2043" s="43">
        <f>+'Key Dates'!$B$8-3</f>
        <v>43407</v>
      </c>
      <c r="B2043" s="43">
        <f>+'Key Dates'!$B$8-3</f>
        <v>43407</v>
      </c>
      <c r="C2043" s="22" t="s">
        <v>2787</v>
      </c>
      <c r="D2043" s="23" t="s">
        <v>33</v>
      </c>
      <c r="E2043" s="24" t="s">
        <v>144</v>
      </c>
      <c r="F2043" s="24" t="s">
        <v>2145</v>
      </c>
      <c r="G2043" s="21"/>
      <c r="H2043" s="21"/>
    </row>
    <row r="2044" spans="1:8" s="6" customFormat="1" ht="78.75" x14ac:dyDescent="0.2">
      <c r="A2044" s="43">
        <f>+'Key Dates'!$B$8-3</f>
        <v>43407</v>
      </c>
      <c r="B2044" s="43">
        <f>+'Key Dates'!$B$8-3</f>
        <v>43407</v>
      </c>
      <c r="C2044" s="22" t="s">
        <v>2788</v>
      </c>
      <c r="D2044" s="23" t="s">
        <v>33</v>
      </c>
      <c r="E2044" s="24" t="s">
        <v>145</v>
      </c>
      <c r="F2044" s="24" t="s">
        <v>2145</v>
      </c>
      <c r="G2044" s="21"/>
      <c r="H2044" s="21"/>
    </row>
    <row r="2045" spans="1:8" s="6" customFormat="1" ht="78.75" x14ac:dyDescent="0.2">
      <c r="A2045" s="43">
        <f>+'Key Dates'!$B$8-3</f>
        <v>43407</v>
      </c>
      <c r="B2045" s="43">
        <f>+'Key Dates'!$B$8-3</f>
        <v>43407</v>
      </c>
      <c r="C2045" s="22" t="s">
        <v>2789</v>
      </c>
      <c r="D2045" s="23" t="s">
        <v>33</v>
      </c>
      <c r="E2045" s="24" t="s">
        <v>156</v>
      </c>
      <c r="F2045" s="24" t="s">
        <v>2145</v>
      </c>
      <c r="G2045" s="21"/>
      <c r="H2045" s="21"/>
    </row>
    <row r="2046" spans="1:8" s="6" customFormat="1" ht="94.5" x14ac:dyDescent="0.2">
      <c r="A2046" s="43">
        <f>+'Key Dates'!$B$8-3</f>
        <v>43407</v>
      </c>
      <c r="B2046" s="43">
        <f>+'Key Dates'!$B$8-3</f>
        <v>43407</v>
      </c>
      <c r="C2046" s="22" t="s">
        <v>2790</v>
      </c>
      <c r="D2046" s="23" t="s">
        <v>33</v>
      </c>
      <c r="E2046" s="24" t="s">
        <v>157</v>
      </c>
      <c r="F2046" s="24" t="s">
        <v>2145</v>
      </c>
      <c r="G2046" s="21"/>
      <c r="H2046" s="21"/>
    </row>
    <row r="2047" spans="1:8" s="6" customFormat="1" ht="78.75" x14ac:dyDescent="0.2">
      <c r="A2047" s="43">
        <f>+'Key Dates'!$B$8-3</f>
        <v>43407</v>
      </c>
      <c r="B2047" s="43">
        <f>+'Key Dates'!$B$8-3</f>
        <v>43407</v>
      </c>
      <c r="C2047" s="22" t="s">
        <v>2791</v>
      </c>
      <c r="D2047" s="23" t="s">
        <v>33</v>
      </c>
      <c r="E2047" s="24" t="s">
        <v>135</v>
      </c>
      <c r="F2047" s="24" t="s">
        <v>2145</v>
      </c>
      <c r="G2047" s="21"/>
      <c r="H2047" s="21"/>
    </row>
    <row r="2048" spans="1:8" s="6" customFormat="1" ht="94.5" x14ac:dyDescent="0.2">
      <c r="A2048" s="43">
        <f>+'Key Dates'!$B$8-3</f>
        <v>43407</v>
      </c>
      <c r="B2048" s="43">
        <f>+'Key Dates'!$B$8-3</f>
        <v>43407</v>
      </c>
      <c r="C2048" s="22" t="s">
        <v>2792</v>
      </c>
      <c r="D2048" s="23" t="s">
        <v>33</v>
      </c>
      <c r="E2048" s="24" t="s">
        <v>146</v>
      </c>
      <c r="F2048" s="24" t="s">
        <v>2145</v>
      </c>
      <c r="G2048" s="21"/>
      <c r="H2048" s="21"/>
    </row>
    <row r="2049" spans="1:8" s="6" customFormat="1" ht="94.5" x14ac:dyDescent="0.2">
      <c r="A2049" s="43">
        <f>+'Key Dates'!$B$8-3</f>
        <v>43407</v>
      </c>
      <c r="B2049" s="43">
        <f>+'Key Dates'!$B$8-3</f>
        <v>43407</v>
      </c>
      <c r="C2049" s="22" t="s">
        <v>2793</v>
      </c>
      <c r="D2049" s="23" t="s">
        <v>33</v>
      </c>
      <c r="E2049" s="24" t="s">
        <v>147</v>
      </c>
      <c r="F2049" s="24" t="s">
        <v>2145</v>
      </c>
      <c r="G2049" s="21"/>
      <c r="H2049" s="21"/>
    </row>
    <row r="2050" spans="1:8" s="6" customFormat="1" ht="189" x14ac:dyDescent="0.2">
      <c r="A2050" s="43">
        <f>+'Key Dates'!$B$8-1</f>
        <v>43409</v>
      </c>
      <c r="B2050" s="43">
        <f>+'Key Dates'!$B$8-1</f>
        <v>43409</v>
      </c>
      <c r="C2050" s="22" t="s">
        <v>2794</v>
      </c>
      <c r="D2050" s="23" t="s">
        <v>735</v>
      </c>
      <c r="E2050" s="24" t="s">
        <v>138</v>
      </c>
      <c r="F2050" s="24" t="s">
        <v>2145</v>
      </c>
      <c r="G2050" s="21"/>
      <c r="H2050" s="21"/>
    </row>
    <row r="2051" spans="1:8" s="6" customFormat="1" ht="189" x14ac:dyDescent="0.2">
      <c r="A2051" s="43">
        <f>+'Key Dates'!$B$8-1</f>
        <v>43409</v>
      </c>
      <c r="B2051" s="43">
        <f>+'Key Dates'!$B$8-1</f>
        <v>43409</v>
      </c>
      <c r="C2051" s="22" t="s">
        <v>2795</v>
      </c>
      <c r="D2051" s="23" t="s">
        <v>735</v>
      </c>
      <c r="E2051" s="24" t="s">
        <v>142</v>
      </c>
      <c r="F2051" s="24" t="s">
        <v>2145</v>
      </c>
      <c r="G2051" s="21"/>
      <c r="H2051" s="21"/>
    </row>
    <row r="2052" spans="1:8" s="6" customFormat="1" ht="189" x14ac:dyDescent="0.2">
      <c r="A2052" s="43">
        <f>+'Key Dates'!$B$8-1</f>
        <v>43409</v>
      </c>
      <c r="B2052" s="43">
        <f>+'Key Dates'!$B$8-1</f>
        <v>43409</v>
      </c>
      <c r="C2052" s="22" t="s">
        <v>2796</v>
      </c>
      <c r="D2052" s="23" t="s">
        <v>735</v>
      </c>
      <c r="E2052" s="24" t="s">
        <v>158</v>
      </c>
      <c r="F2052" s="24" t="s">
        <v>2145</v>
      </c>
      <c r="G2052" s="21"/>
      <c r="H2052" s="21"/>
    </row>
    <row r="2053" spans="1:8" s="6" customFormat="1" ht="189" x14ac:dyDescent="0.2">
      <c r="A2053" s="43">
        <f>+'Key Dates'!$B$8-1</f>
        <v>43409</v>
      </c>
      <c r="B2053" s="43">
        <f>+'Key Dates'!$B$8-1</f>
        <v>43409</v>
      </c>
      <c r="C2053" s="22" t="s">
        <v>2797</v>
      </c>
      <c r="D2053" s="23" t="s">
        <v>735</v>
      </c>
      <c r="E2053" s="24" t="s">
        <v>143</v>
      </c>
      <c r="F2053" s="24" t="s">
        <v>2145</v>
      </c>
      <c r="G2053" s="21"/>
      <c r="H2053" s="21"/>
    </row>
    <row r="2054" spans="1:8" s="6" customFormat="1" ht="189" x14ac:dyDescent="0.2">
      <c r="A2054" s="43">
        <f>+'Key Dates'!$B$8-1</f>
        <v>43409</v>
      </c>
      <c r="B2054" s="43">
        <f>+'Key Dates'!$B$8-1</f>
        <v>43409</v>
      </c>
      <c r="C2054" s="22" t="s">
        <v>2798</v>
      </c>
      <c r="D2054" s="23" t="s">
        <v>735</v>
      </c>
      <c r="E2054" s="24" t="s">
        <v>144</v>
      </c>
      <c r="F2054" s="24" t="s">
        <v>2145</v>
      </c>
      <c r="G2054" s="21"/>
      <c r="H2054" s="21"/>
    </row>
    <row r="2055" spans="1:8" s="6" customFormat="1" ht="189" x14ac:dyDescent="0.2">
      <c r="A2055" s="43">
        <f>+'Key Dates'!$B$8-1</f>
        <v>43409</v>
      </c>
      <c r="B2055" s="43">
        <f>+'Key Dates'!$B$8-1</f>
        <v>43409</v>
      </c>
      <c r="C2055" s="22" t="s">
        <v>2799</v>
      </c>
      <c r="D2055" s="23" t="s">
        <v>735</v>
      </c>
      <c r="E2055" s="24" t="s">
        <v>145</v>
      </c>
      <c r="F2055" s="24" t="s">
        <v>2145</v>
      </c>
      <c r="G2055" s="21"/>
      <c r="H2055" s="21"/>
    </row>
    <row r="2056" spans="1:8" s="6" customFormat="1" ht="189" x14ac:dyDescent="0.2">
      <c r="A2056" s="43">
        <f>+'Key Dates'!$B$8-1</f>
        <v>43409</v>
      </c>
      <c r="B2056" s="43">
        <f>+'Key Dates'!$B$8-1</f>
        <v>43409</v>
      </c>
      <c r="C2056" s="22" t="s">
        <v>2800</v>
      </c>
      <c r="D2056" s="23" t="s">
        <v>735</v>
      </c>
      <c r="E2056" s="24" t="s">
        <v>156</v>
      </c>
      <c r="F2056" s="24" t="s">
        <v>2145</v>
      </c>
      <c r="G2056" s="21"/>
      <c r="H2056" s="21"/>
    </row>
    <row r="2057" spans="1:8" s="6" customFormat="1" ht="189" x14ac:dyDescent="0.2">
      <c r="A2057" s="43">
        <f>+'Key Dates'!$B$8-1</f>
        <v>43409</v>
      </c>
      <c r="B2057" s="43">
        <f>+'Key Dates'!$B$8-1</f>
        <v>43409</v>
      </c>
      <c r="C2057" s="22" t="s">
        <v>2801</v>
      </c>
      <c r="D2057" s="23" t="s">
        <v>735</v>
      </c>
      <c r="E2057" s="24" t="s">
        <v>157</v>
      </c>
      <c r="F2057" s="24" t="s">
        <v>2145</v>
      </c>
      <c r="G2057" s="21"/>
      <c r="H2057" s="21"/>
    </row>
    <row r="2058" spans="1:8" s="6" customFormat="1" ht="189" x14ac:dyDescent="0.2">
      <c r="A2058" s="43">
        <f>+'Key Dates'!$B$8-1</f>
        <v>43409</v>
      </c>
      <c r="B2058" s="43">
        <f>+'Key Dates'!$B$8-1</f>
        <v>43409</v>
      </c>
      <c r="C2058" s="22" t="s">
        <v>2802</v>
      </c>
      <c r="D2058" s="23" t="s">
        <v>735</v>
      </c>
      <c r="E2058" s="24" t="s">
        <v>135</v>
      </c>
      <c r="F2058" s="24" t="s">
        <v>2145</v>
      </c>
      <c r="G2058" s="21"/>
      <c r="H2058" s="21"/>
    </row>
    <row r="2059" spans="1:8" s="6" customFormat="1" ht="189" x14ac:dyDescent="0.2">
      <c r="A2059" s="43">
        <f>+'Key Dates'!$B$8-1</f>
        <v>43409</v>
      </c>
      <c r="B2059" s="43">
        <f>+'Key Dates'!$B$8-1</f>
        <v>43409</v>
      </c>
      <c r="C2059" s="22" t="s">
        <v>2803</v>
      </c>
      <c r="D2059" s="23" t="s">
        <v>735</v>
      </c>
      <c r="E2059" s="24" t="s">
        <v>146</v>
      </c>
      <c r="F2059" s="24" t="s">
        <v>2145</v>
      </c>
      <c r="G2059" s="21"/>
      <c r="H2059" s="21"/>
    </row>
    <row r="2060" spans="1:8" s="6" customFormat="1" ht="189" x14ac:dyDescent="0.2">
      <c r="A2060" s="43">
        <f>+'Key Dates'!$B$8-1</f>
        <v>43409</v>
      </c>
      <c r="B2060" s="43">
        <f>+'Key Dates'!$B$8-1</f>
        <v>43409</v>
      </c>
      <c r="C2060" s="22" t="s">
        <v>2804</v>
      </c>
      <c r="D2060" s="23" t="s">
        <v>735</v>
      </c>
      <c r="E2060" s="24" t="s">
        <v>147</v>
      </c>
      <c r="F2060" s="24" t="s">
        <v>2145</v>
      </c>
      <c r="G2060" s="21"/>
      <c r="H2060" s="21"/>
    </row>
    <row r="2061" spans="1:8" s="6" customFormat="1" ht="78.75" x14ac:dyDescent="0.2">
      <c r="A2061" s="43">
        <f>+'Key Dates'!$B$8-1</f>
        <v>43409</v>
      </c>
      <c r="B2061" s="43">
        <f>+'Key Dates'!$B$8-1</f>
        <v>43409</v>
      </c>
      <c r="C2061" s="22" t="s">
        <v>2805</v>
      </c>
      <c r="D2061" s="23" t="s">
        <v>33</v>
      </c>
      <c r="E2061" s="24" t="s">
        <v>138</v>
      </c>
      <c r="F2061" s="24" t="s">
        <v>2145</v>
      </c>
      <c r="G2061" s="21"/>
      <c r="H2061" s="21"/>
    </row>
    <row r="2062" spans="1:8" s="6" customFormat="1" ht="78.75" x14ac:dyDescent="0.2">
      <c r="A2062" s="43">
        <f>+'Key Dates'!$B$8-1</f>
        <v>43409</v>
      </c>
      <c r="B2062" s="43">
        <f>+'Key Dates'!$B$8-1</f>
        <v>43409</v>
      </c>
      <c r="C2062" s="22" t="s">
        <v>2806</v>
      </c>
      <c r="D2062" s="23" t="s">
        <v>33</v>
      </c>
      <c r="E2062" s="24" t="s">
        <v>142</v>
      </c>
      <c r="F2062" s="24" t="s">
        <v>2145</v>
      </c>
      <c r="G2062" s="21"/>
      <c r="H2062" s="21"/>
    </row>
    <row r="2063" spans="1:8" s="6" customFormat="1" ht="78.75" x14ac:dyDescent="0.2">
      <c r="A2063" s="43">
        <f>+'Key Dates'!$B$8-1</f>
        <v>43409</v>
      </c>
      <c r="B2063" s="43">
        <f>+'Key Dates'!$B$8-1</f>
        <v>43409</v>
      </c>
      <c r="C2063" s="22" t="s">
        <v>2807</v>
      </c>
      <c r="D2063" s="23" t="s">
        <v>33</v>
      </c>
      <c r="E2063" s="24" t="s">
        <v>158</v>
      </c>
      <c r="F2063" s="24" t="s">
        <v>2145</v>
      </c>
      <c r="G2063" s="21"/>
      <c r="H2063" s="21"/>
    </row>
    <row r="2064" spans="1:8" s="6" customFormat="1" ht="78.75" x14ac:dyDescent="0.2">
      <c r="A2064" s="43">
        <f>+'Key Dates'!$B$8-1</f>
        <v>43409</v>
      </c>
      <c r="B2064" s="43">
        <f>+'Key Dates'!$B$8-1</f>
        <v>43409</v>
      </c>
      <c r="C2064" s="22" t="s">
        <v>2808</v>
      </c>
      <c r="D2064" s="23" t="s">
        <v>33</v>
      </c>
      <c r="E2064" s="24" t="s">
        <v>143</v>
      </c>
      <c r="F2064" s="24" t="s">
        <v>2145</v>
      </c>
      <c r="G2064" s="21"/>
      <c r="H2064" s="21"/>
    </row>
    <row r="2065" spans="1:8" s="6" customFormat="1" ht="94.5" x14ac:dyDescent="0.2">
      <c r="A2065" s="43">
        <f>+'Key Dates'!$B$8-1</f>
        <v>43409</v>
      </c>
      <c r="B2065" s="43">
        <f>+'Key Dates'!$B$8-1</f>
        <v>43409</v>
      </c>
      <c r="C2065" s="22" t="s">
        <v>2809</v>
      </c>
      <c r="D2065" s="23" t="s">
        <v>33</v>
      </c>
      <c r="E2065" s="24" t="s">
        <v>144</v>
      </c>
      <c r="F2065" s="24" t="s">
        <v>2145</v>
      </c>
      <c r="G2065" s="21"/>
      <c r="H2065" s="21"/>
    </row>
    <row r="2066" spans="1:8" s="6" customFormat="1" ht="94.5" x14ac:dyDescent="0.2">
      <c r="A2066" s="43">
        <f>+'Key Dates'!$B$8-1</f>
        <v>43409</v>
      </c>
      <c r="B2066" s="43">
        <f>+'Key Dates'!$B$8-1</f>
        <v>43409</v>
      </c>
      <c r="C2066" s="22" t="s">
        <v>2810</v>
      </c>
      <c r="D2066" s="23" t="s">
        <v>33</v>
      </c>
      <c r="E2066" s="24" t="s">
        <v>145</v>
      </c>
      <c r="F2066" s="24" t="s">
        <v>2145</v>
      </c>
      <c r="G2066" s="21"/>
      <c r="H2066" s="21"/>
    </row>
    <row r="2067" spans="1:8" s="6" customFormat="1" ht="94.5" x14ac:dyDescent="0.2">
      <c r="A2067" s="43">
        <f>+'Key Dates'!$B$8-1</f>
        <v>43409</v>
      </c>
      <c r="B2067" s="43">
        <f>+'Key Dates'!$B$8-1</f>
        <v>43409</v>
      </c>
      <c r="C2067" s="22" t="s">
        <v>2811</v>
      </c>
      <c r="D2067" s="23" t="s">
        <v>33</v>
      </c>
      <c r="E2067" s="24" t="s">
        <v>156</v>
      </c>
      <c r="F2067" s="24" t="s">
        <v>2145</v>
      </c>
      <c r="G2067" s="21"/>
      <c r="H2067" s="21"/>
    </row>
    <row r="2068" spans="1:8" s="6" customFormat="1" ht="94.5" x14ac:dyDescent="0.2">
      <c r="A2068" s="43">
        <f>+'Key Dates'!$B$8-1</f>
        <v>43409</v>
      </c>
      <c r="B2068" s="43">
        <f>+'Key Dates'!$B$8-1</f>
        <v>43409</v>
      </c>
      <c r="C2068" s="22" t="s">
        <v>2812</v>
      </c>
      <c r="D2068" s="23" t="s">
        <v>33</v>
      </c>
      <c r="E2068" s="24" t="s">
        <v>157</v>
      </c>
      <c r="F2068" s="24" t="s">
        <v>2145</v>
      </c>
      <c r="G2068" s="21"/>
      <c r="H2068" s="21"/>
    </row>
    <row r="2069" spans="1:8" s="6" customFormat="1" ht="78.75" x14ac:dyDescent="0.2">
      <c r="A2069" s="43">
        <f>+'Key Dates'!$B$8-1</f>
        <v>43409</v>
      </c>
      <c r="B2069" s="43">
        <f>+'Key Dates'!$B$8-1</f>
        <v>43409</v>
      </c>
      <c r="C2069" s="22" t="s">
        <v>2813</v>
      </c>
      <c r="D2069" s="23" t="s">
        <v>33</v>
      </c>
      <c r="E2069" s="24" t="s">
        <v>135</v>
      </c>
      <c r="F2069" s="24" t="s">
        <v>2145</v>
      </c>
      <c r="G2069" s="21"/>
      <c r="H2069" s="21"/>
    </row>
    <row r="2070" spans="1:8" s="6" customFormat="1" ht="94.5" x14ac:dyDescent="0.2">
      <c r="A2070" s="43">
        <f>+'Key Dates'!$B$8-1</f>
        <v>43409</v>
      </c>
      <c r="B2070" s="43">
        <f>+'Key Dates'!$B$8-1</f>
        <v>43409</v>
      </c>
      <c r="C2070" s="22" t="s">
        <v>2814</v>
      </c>
      <c r="D2070" s="23" t="s">
        <v>33</v>
      </c>
      <c r="E2070" s="24" t="s">
        <v>146</v>
      </c>
      <c r="F2070" s="24" t="s">
        <v>2145</v>
      </c>
      <c r="G2070" s="21"/>
      <c r="H2070" s="21"/>
    </row>
    <row r="2071" spans="1:8" s="6" customFormat="1" ht="94.5" x14ac:dyDescent="0.2">
      <c r="A2071" s="43">
        <f>+'Key Dates'!$B$8-1</f>
        <v>43409</v>
      </c>
      <c r="B2071" s="43">
        <f>+'Key Dates'!$B$8-1</f>
        <v>43409</v>
      </c>
      <c r="C2071" s="22" t="s">
        <v>2815</v>
      </c>
      <c r="D2071" s="23" t="s">
        <v>33</v>
      </c>
      <c r="E2071" s="24" t="s">
        <v>147</v>
      </c>
      <c r="F2071" s="24" t="s">
        <v>2145</v>
      </c>
      <c r="G2071" s="21"/>
      <c r="H2071" s="21"/>
    </row>
    <row r="2072" spans="1:8" s="6" customFormat="1" ht="78.75" x14ac:dyDescent="0.2">
      <c r="A2072" s="43">
        <f>+'Key Dates'!$B$8-1</f>
        <v>43409</v>
      </c>
      <c r="B2072" s="43">
        <f>+'Key Dates'!$B$8-1</f>
        <v>43409</v>
      </c>
      <c r="C2072" s="25" t="s">
        <v>751</v>
      </c>
      <c r="D2072" s="23" t="s">
        <v>26</v>
      </c>
      <c r="E2072" s="24" t="s">
        <v>138</v>
      </c>
      <c r="F2072" s="24" t="s">
        <v>49</v>
      </c>
      <c r="G2072" s="21"/>
      <c r="H2072" s="21"/>
    </row>
    <row r="2073" spans="1:8" s="6" customFormat="1" ht="78.75" x14ac:dyDescent="0.2">
      <c r="A2073" s="43">
        <f>+'Key Dates'!$B$8-1</f>
        <v>43409</v>
      </c>
      <c r="B2073" s="43">
        <f>+'Key Dates'!$B$8-1</f>
        <v>43409</v>
      </c>
      <c r="C2073" s="25" t="s">
        <v>752</v>
      </c>
      <c r="D2073" s="23" t="s">
        <v>26</v>
      </c>
      <c r="E2073" s="24" t="s">
        <v>142</v>
      </c>
      <c r="F2073" s="24" t="s">
        <v>49</v>
      </c>
      <c r="G2073" s="21"/>
      <c r="H2073" s="21"/>
    </row>
    <row r="2074" spans="1:8" s="6" customFormat="1" ht="78.75" x14ac:dyDescent="0.2">
      <c r="A2074" s="43">
        <f>+'Key Dates'!$B$8-1</f>
        <v>43409</v>
      </c>
      <c r="B2074" s="43">
        <f>+'Key Dates'!$B$8-1</f>
        <v>43409</v>
      </c>
      <c r="C2074" s="25" t="s">
        <v>753</v>
      </c>
      <c r="D2074" s="23" t="s">
        <v>26</v>
      </c>
      <c r="E2074" s="24" t="s">
        <v>158</v>
      </c>
      <c r="F2074" s="24" t="s">
        <v>49</v>
      </c>
      <c r="G2074" s="21"/>
      <c r="H2074" s="21"/>
    </row>
    <row r="2075" spans="1:8" s="6" customFormat="1" ht="78.75" x14ac:dyDescent="0.2">
      <c r="A2075" s="43">
        <f>+'Key Dates'!$B$8-1</f>
        <v>43409</v>
      </c>
      <c r="B2075" s="43">
        <f>+'Key Dates'!$B$8-1</f>
        <v>43409</v>
      </c>
      <c r="C2075" s="25" t="s">
        <v>754</v>
      </c>
      <c r="D2075" s="23" t="s">
        <v>26</v>
      </c>
      <c r="E2075" s="24" t="s">
        <v>143</v>
      </c>
      <c r="F2075" s="24" t="s">
        <v>49</v>
      </c>
      <c r="G2075" s="21"/>
      <c r="H2075" s="21"/>
    </row>
    <row r="2076" spans="1:8" s="6" customFormat="1" ht="78.75" x14ac:dyDescent="0.2">
      <c r="A2076" s="43">
        <f>+'Key Dates'!$B$8-1</f>
        <v>43409</v>
      </c>
      <c r="B2076" s="43">
        <f>+'Key Dates'!$B$8-1</f>
        <v>43409</v>
      </c>
      <c r="C2076" s="25" t="s">
        <v>755</v>
      </c>
      <c r="D2076" s="23" t="s">
        <v>26</v>
      </c>
      <c r="E2076" s="24" t="s">
        <v>144</v>
      </c>
      <c r="F2076" s="24" t="s">
        <v>49</v>
      </c>
      <c r="G2076" s="21"/>
      <c r="H2076" s="21"/>
    </row>
    <row r="2077" spans="1:8" s="6" customFormat="1" ht="78.75" x14ac:dyDescent="0.2">
      <c r="A2077" s="43">
        <f>+'Key Dates'!$B$8-1</f>
        <v>43409</v>
      </c>
      <c r="B2077" s="43">
        <f>+'Key Dates'!$B$8-1</f>
        <v>43409</v>
      </c>
      <c r="C2077" s="25" t="s">
        <v>756</v>
      </c>
      <c r="D2077" s="23" t="s">
        <v>26</v>
      </c>
      <c r="E2077" s="24" t="s">
        <v>145</v>
      </c>
      <c r="F2077" s="24" t="s">
        <v>49</v>
      </c>
      <c r="G2077" s="21"/>
      <c r="H2077" s="21"/>
    </row>
    <row r="2078" spans="1:8" s="6" customFormat="1" ht="78.75" x14ac:dyDescent="0.2">
      <c r="A2078" s="43">
        <f>+'Key Dates'!$B$8-1</f>
        <v>43409</v>
      </c>
      <c r="B2078" s="43">
        <f>+'Key Dates'!$B$8-1</f>
        <v>43409</v>
      </c>
      <c r="C2078" s="25" t="s">
        <v>757</v>
      </c>
      <c r="D2078" s="23" t="s">
        <v>26</v>
      </c>
      <c r="E2078" s="24" t="s">
        <v>156</v>
      </c>
      <c r="F2078" s="24" t="s">
        <v>49</v>
      </c>
      <c r="G2078" s="21"/>
      <c r="H2078" s="21"/>
    </row>
    <row r="2079" spans="1:8" s="6" customFormat="1" ht="78.75" x14ac:dyDescent="0.2">
      <c r="A2079" s="43">
        <f>+'Key Dates'!$B$8-1</f>
        <v>43409</v>
      </c>
      <c r="B2079" s="43">
        <f>+'Key Dates'!$B$8-1</f>
        <v>43409</v>
      </c>
      <c r="C2079" s="25" t="s">
        <v>758</v>
      </c>
      <c r="D2079" s="23" t="s">
        <v>26</v>
      </c>
      <c r="E2079" s="24" t="s">
        <v>157</v>
      </c>
      <c r="F2079" s="24" t="s">
        <v>49</v>
      </c>
      <c r="G2079" s="21"/>
      <c r="H2079" s="21"/>
    </row>
    <row r="2080" spans="1:8" s="6" customFormat="1" ht="78.75" x14ac:dyDescent="0.2">
      <c r="A2080" s="43">
        <f>+'Key Dates'!$B$8-1</f>
        <v>43409</v>
      </c>
      <c r="B2080" s="43">
        <f>+'Key Dates'!$B$8-1</f>
        <v>43409</v>
      </c>
      <c r="C2080" s="25" t="s">
        <v>759</v>
      </c>
      <c r="D2080" s="23" t="s">
        <v>26</v>
      </c>
      <c r="E2080" s="24" t="s">
        <v>135</v>
      </c>
      <c r="F2080" s="24" t="s">
        <v>49</v>
      </c>
      <c r="G2080" s="21"/>
      <c r="H2080" s="21"/>
    </row>
    <row r="2081" spans="1:8" s="6" customFormat="1" ht="78.75" x14ac:dyDescent="0.2">
      <c r="A2081" s="43">
        <f>+'Key Dates'!$B$8-1</f>
        <v>43409</v>
      </c>
      <c r="B2081" s="43">
        <f>+'Key Dates'!$B$8-1</f>
        <v>43409</v>
      </c>
      <c r="C2081" s="25" t="s">
        <v>760</v>
      </c>
      <c r="D2081" s="23" t="s">
        <v>26</v>
      </c>
      <c r="E2081" s="24" t="s">
        <v>146</v>
      </c>
      <c r="F2081" s="24" t="s">
        <v>49</v>
      </c>
      <c r="G2081" s="21"/>
      <c r="H2081" s="21"/>
    </row>
    <row r="2082" spans="1:8" s="6" customFormat="1" ht="78.75" x14ac:dyDescent="0.2">
      <c r="A2082" s="43">
        <f>+'Key Dates'!$B$8-1</f>
        <v>43409</v>
      </c>
      <c r="B2082" s="43">
        <f>+'Key Dates'!$B$8-1</f>
        <v>43409</v>
      </c>
      <c r="C2082" s="25" t="s">
        <v>761</v>
      </c>
      <c r="D2082" s="23" t="s">
        <v>26</v>
      </c>
      <c r="E2082" s="24" t="s">
        <v>147</v>
      </c>
      <c r="F2082" s="24" t="s">
        <v>49</v>
      </c>
      <c r="G2082" s="21"/>
      <c r="H2082" s="21"/>
    </row>
    <row r="2083" spans="1:8" s="6" customFormat="1" ht="63" x14ac:dyDescent="0.2">
      <c r="A2083" s="43">
        <f>+'Key Dates'!$B$8-1</f>
        <v>43409</v>
      </c>
      <c r="B2083" s="43">
        <f>+'Key Dates'!$B$8-1</f>
        <v>43409</v>
      </c>
      <c r="C2083" s="25" t="s">
        <v>778</v>
      </c>
      <c r="D2083" s="23" t="s">
        <v>27</v>
      </c>
      <c r="E2083" s="24" t="s">
        <v>138</v>
      </c>
      <c r="F2083" s="24" t="s">
        <v>52</v>
      </c>
      <c r="G2083" s="21"/>
      <c r="H2083" s="21"/>
    </row>
    <row r="2084" spans="1:8" s="6" customFormat="1" ht="63" x14ac:dyDescent="0.2">
      <c r="A2084" s="43">
        <f>+'Key Dates'!$B$8-1</f>
        <v>43409</v>
      </c>
      <c r="B2084" s="43">
        <f>+'Key Dates'!$B$8-1</f>
        <v>43409</v>
      </c>
      <c r="C2084" s="25" t="s">
        <v>779</v>
      </c>
      <c r="D2084" s="23" t="s">
        <v>27</v>
      </c>
      <c r="E2084" s="24" t="s">
        <v>158</v>
      </c>
      <c r="F2084" s="24" t="s">
        <v>52</v>
      </c>
      <c r="G2084" s="21"/>
      <c r="H2084" s="21"/>
    </row>
    <row r="2085" spans="1:8" s="6" customFormat="1" ht="63" x14ac:dyDescent="0.2">
      <c r="A2085" s="43">
        <f>+'Key Dates'!$B$8-1</f>
        <v>43409</v>
      </c>
      <c r="B2085" s="43">
        <f>+'Key Dates'!$B$8-1</f>
        <v>43409</v>
      </c>
      <c r="C2085" s="25" t="s">
        <v>780</v>
      </c>
      <c r="D2085" s="23" t="s">
        <v>27</v>
      </c>
      <c r="E2085" s="24" t="s">
        <v>144</v>
      </c>
      <c r="F2085" s="24" t="s">
        <v>52</v>
      </c>
      <c r="G2085" s="21"/>
      <c r="H2085" s="21"/>
    </row>
    <row r="2086" spans="1:8" s="6" customFormat="1" ht="63" x14ac:dyDescent="0.2">
      <c r="A2086" s="43">
        <f>+'Key Dates'!$B$8-1</f>
        <v>43409</v>
      </c>
      <c r="B2086" s="43">
        <f>+'Key Dates'!$B$8-1</f>
        <v>43409</v>
      </c>
      <c r="C2086" s="25" t="s">
        <v>781</v>
      </c>
      <c r="D2086" s="23" t="s">
        <v>27</v>
      </c>
      <c r="E2086" s="24" t="s">
        <v>145</v>
      </c>
      <c r="F2086" s="24" t="s">
        <v>52</v>
      </c>
      <c r="G2086" s="21"/>
      <c r="H2086" s="21"/>
    </row>
    <row r="2087" spans="1:8" s="6" customFormat="1" ht="63" x14ac:dyDescent="0.2">
      <c r="A2087" s="43">
        <f>+'Key Dates'!$B$8-1</f>
        <v>43409</v>
      </c>
      <c r="B2087" s="43">
        <f>+'Key Dates'!$B$8-1</f>
        <v>43409</v>
      </c>
      <c r="C2087" s="25" t="s">
        <v>782</v>
      </c>
      <c r="D2087" s="23" t="s">
        <v>27</v>
      </c>
      <c r="E2087" s="24" t="s">
        <v>156</v>
      </c>
      <c r="F2087" s="24" t="s">
        <v>52</v>
      </c>
      <c r="G2087" s="21"/>
      <c r="H2087" s="21"/>
    </row>
    <row r="2088" spans="1:8" s="6" customFormat="1" ht="63" x14ac:dyDescent="0.2">
      <c r="A2088" s="43">
        <f>+'Key Dates'!$B$8-1</f>
        <v>43409</v>
      </c>
      <c r="B2088" s="43">
        <f>+'Key Dates'!$B$8-1</f>
        <v>43409</v>
      </c>
      <c r="C2088" s="25" t="s">
        <v>783</v>
      </c>
      <c r="D2088" s="23" t="s">
        <v>27</v>
      </c>
      <c r="E2088" s="24" t="s">
        <v>157</v>
      </c>
      <c r="F2088" s="24" t="s">
        <v>52</v>
      </c>
      <c r="G2088" s="21"/>
      <c r="H2088" s="21"/>
    </row>
    <row r="2089" spans="1:8" s="6" customFormat="1" ht="303.75" x14ac:dyDescent="0.2">
      <c r="A2089" s="43">
        <f>+'Key Dates'!$B$8</f>
        <v>43410</v>
      </c>
      <c r="B2089" s="43">
        <f>+'Key Dates'!$B$8</f>
        <v>43410</v>
      </c>
      <c r="C2089" s="25" t="s">
        <v>800</v>
      </c>
      <c r="D2089" s="29" t="s">
        <v>799</v>
      </c>
      <c r="E2089" s="24" t="s">
        <v>138</v>
      </c>
      <c r="F2089" s="24" t="s">
        <v>13</v>
      </c>
      <c r="G2089" s="21"/>
      <c r="H2089" s="21"/>
    </row>
    <row r="2090" spans="1:8" s="6" customFormat="1" ht="303.75" x14ac:dyDescent="0.2">
      <c r="A2090" s="43">
        <f>+'Key Dates'!$B$8</f>
        <v>43410</v>
      </c>
      <c r="B2090" s="43">
        <f>+'Key Dates'!$B$8</f>
        <v>43410</v>
      </c>
      <c r="C2090" s="25" t="s">
        <v>801</v>
      </c>
      <c r="D2090" s="29" t="s">
        <v>799</v>
      </c>
      <c r="E2090" s="24" t="s">
        <v>142</v>
      </c>
      <c r="F2090" s="24" t="s">
        <v>13</v>
      </c>
      <c r="G2090" s="21"/>
      <c r="H2090" s="21"/>
    </row>
    <row r="2091" spans="1:8" s="6" customFormat="1" ht="303.75" x14ac:dyDescent="0.2">
      <c r="A2091" s="43">
        <f>+'Key Dates'!$B$8</f>
        <v>43410</v>
      </c>
      <c r="B2091" s="43">
        <f>+'Key Dates'!$B$8</f>
        <v>43410</v>
      </c>
      <c r="C2091" s="25" t="s">
        <v>802</v>
      </c>
      <c r="D2091" s="29" t="s">
        <v>799</v>
      </c>
      <c r="E2091" s="24" t="s">
        <v>158</v>
      </c>
      <c r="F2091" s="24" t="s">
        <v>13</v>
      </c>
      <c r="G2091" s="21"/>
      <c r="H2091" s="21"/>
    </row>
    <row r="2092" spans="1:8" s="6" customFormat="1" ht="303.75" x14ac:dyDescent="0.2">
      <c r="A2092" s="43">
        <f>+'Key Dates'!$B$8</f>
        <v>43410</v>
      </c>
      <c r="B2092" s="43">
        <f>+'Key Dates'!$B$8</f>
        <v>43410</v>
      </c>
      <c r="C2092" s="25" t="s">
        <v>803</v>
      </c>
      <c r="D2092" s="29" t="s">
        <v>799</v>
      </c>
      <c r="E2092" s="24" t="s">
        <v>143</v>
      </c>
      <c r="F2092" s="24" t="s">
        <v>13</v>
      </c>
      <c r="G2092" s="21"/>
      <c r="H2092" s="21"/>
    </row>
    <row r="2093" spans="1:8" s="6" customFormat="1" ht="303.75" x14ac:dyDescent="0.2">
      <c r="A2093" s="43">
        <f>+'Key Dates'!$B$8</f>
        <v>43410</v>
      </c>
      <c r="B2093" s="43">
        <f>+'Key Dates'!$B$8</f>
        <v>43410</v>
      </c>
      <c r="C2093" s="25" t="s">
        <v>804</v>
      </c>
      <c r="D2093" s="29" t="s">
        <v>799</v>
      </c>
      <c r="E2093" s="24" t="s">
        <v>144</v>
      </c>
      <c r="F2093" s="24" t="s">
        <v>13</v>
      </c>
      <c r="G2093" s="21"/>
      <c r="H2093" s="21"/>
    </row>
    <row r="2094" spans="1:8" s="6" customFormat="1" ht="303.75" x14ac:dyDescent="0.2">
      <c r="A2094" s="43">
        <f>+'Key Dates'!$B$8</f>
        <v>43410</v>
      </c>
      <c r="B2094" s="43">
        <f>+'Key Dates'!$B$8</f>
        <v>43410</v>
      </c>
      <c r="C2094" s="25" t="s">
        <v>805</v>
      </c>
      <c r="D2094" s="29" t="s">
        <v>799</v>
      </c>
      <c r="E2094" s="24" t="s">
        <v>145</v>
      </c>
      <c r="F2094" s="24" t="s">
        <v>13</v>
      </c>
      <c r="G2094" s="21"/>
      <c r="H2094" s="21"/>
    </row>
    <row r="2095" spans="1:8" s="6" customFormat="1" ht="303.75" x14ac:dyDescent="0.2">
      <c r="A2095" s="43">
        <f>+'Key Dates'!$B$8</f>
        <v>43410</v>
      </c>
      <c r="B2095" s="43">
        <f>+'Key Dates'!$B$8</f>
        <v>43410</v>
      </c>
      <c r="C2095" s="25" t="s">
        <v>806</v>
      </c>
      <c r="D2095" s="29" t="s">
        <v>799</v>
      </c>
      <c r="E2095" s="24" t="s">
        <v>156</v>
      </c>
      <c r="F2095" s="24" t="s">
        <v>13</v>
      </c>
      <c r="G2095" s="21"/>
      <c r="H2095" s="21"/>
    </row>
    <row r="2096" spans="1:8" s="6" customFormat="1" ht="303.75" x14ac:dyDescent="0.2">
      <c r="A2096" s="43">
        <f>+'Key Dates'!$B$8</f>
        <v>43410</v>
      </c>
      <c r="B2096" s="43">
        <f>+'Key Dates'!$B$8</f>
        <v>43410</v>
      </c>
      <c r="C2096" s="25" t="s">
        <v>807</v>
      </c>
      <c r="D2096" s="29" t="s">
        <v>799</v>
      </c>
      <c r="E2096" s="24" t="s">
        <v>157</v>
      </c>
      <c r="F2096" s="24" t="s">
        <v>13</v>
      </c>
      <c r="G2096" s="21"/>
      <c r="H2096" s="21"/>
    </row>
    <row r="2097" spans="1:8" s="6" customFormat="1" ht="303.75" x14ac:dyDescent="0.2">
      <c r="A2097" s="43">
        <f>+'Key Dates'!$B$8</f>
        <v>43410</v>
      </c>
      <c r="B2097" s="43">
        <f>+'Key Dates'!$B$8</f>
        <v>43410</v>
      </c>
      <c r="C2097" s="25" t="s">
        <v>808</v>
      </c>
      <c r="D2097" s="29" t="s">
        <v>799</v>
      </c>
      <c r="E2097" s="24" t="s">
        <v>135</v>
      </c>
      <c r="F2097" s="24" t="s">
        <v>13</v>
      </c>
      <c r="G2097" s="21"/>
      <c r="H2097" s="21"/>
    </row>
    <row r="2098" spans="1:8" s="6" customFormat="1" ht="303.75" x14ac:dyDescent="0.2">
      <c r="A2098" s="43">
        <f>+'Key Dates'!$B$8</f>
        <v>43410</v>
      </c>
      <c r="B2098" s="43">
        <f>+'Key Dates'!$B$8</f>
        <v>43410</v>
      </c>
      <c r="C2098" s="25" t="s">
        <v>809</v>
      </c>
      <c r="D2098" s="29" t="s">
        <v>799</v>
      </c>
      <c r="E2098" s="24" t="s">
        <v>146</v>
      </c>
      <c r="F2098" s="24" t="s">
        <v>13</v>
      </c>
      <c r="G2098" s="21"/>
      <c r="H2098" s="21"/>
    </row>
    <row r="2099" spans="1:8" s="6" customFormat="1" ht="303.75" x14ac:dyDescent="0.2">
      <c r="A2099" s="43">
        <f>+'Key Dates'!$B$8</f>
        <v>43410</v>
      </c>
      <c r="B2099" s="43">
        <f>+'Key Dates'!$B$8</f>
        <v>43410</v>
      </c>
      <c r="C2099" s="25" t="s">
        <v>810</v>
      </c>
      <c r="D2099" s="29" t="s">
        <v>799</v>
      </c>
      <c r="E2099" s="24" t="s">
        <v>147</v>
      </c>
      <c r="F2099" s="24" t="s">
        <v>13</v>
      </c>
      <c r="G2099" s="21"/>
      <c r="H2099" s="21"/>
    </row>
    <row r="2100" spans="1:8" s="6" customFormat="1" ht="204.75" x14ac:dyDescent="0.2">
      <c r="A2100" s="43">
        <f>+'Key Dates'!$B$8</f>
        <v>43410</v>
      </c>
      <c r="B2100" s="43">
        <f>+'Key Dates'!$B$8</f>
        <v>43410</v>
      </c>
      <c r="C2100" s="25" t="s">
        <v>834</v>
      </c>
      <c r="D2100" s="23" t="s">
        <v>824</v>
      </c>
      <c r="E2100" s="24" t="s">
        <v>138</v>
      </c>
      <c r="F2100" s="24" t="s">
        <v>13</v>
      </c>
      <c r="G2100" s="21"/>
      <c r="H2100" s="21"/>
    </row>
    <row r="2101" spans="1:8" s="6" customFormat="1" ht="204.75" x14ac:dyDescent="0.2">
      <c r="A2101" s="43">
        <f>+'Key Dates'!$B$8</f>
        <v>43410</v>
      </c>
      <c r="B2101" s="43">
        <f>+'Key Dates'!$B$8</f>
        <v>43410</v>
      </c>
      <c r="C2101" s="25" t="s">
        <v>835</v>
      </c>
      <c r="D2101" s="23" t="s">
        <v>824</v>
      </c>
      <c r="E2101" s="24" t="s">
        <v>158</v>
      </c>
      <c r="F2101" s="24" t="s">
        <v>13</v>
      </c>
      <c r="G2101" s="21"/>
      <c r="H2101" s="21"/>
    </row>
    <row r="2102" spans="1:8" s="6" customFormat="1" ht="204.75" x14ac:dyDescent="0.2">
      <c r="A2102" s="43">
        <f>+'Key Dates'!$B$8</f>
        <v>43410</v>
      </c>
      <c r="B2102" s="43">
        <f>+'Key Dates'!$B$8</f>
        <v>43410</v>
      </c>
      <c r="C2102" s="25" t="s">
        <v>836</v>
      </c>
      <c r="D2102" s="23" t="s">
        <v>824</v>
      </c>
      <c r="E2102" s="24" t="s">
        <v>143</v>
      </c>
      <c r="F2102" s="24" t="s">
        <v>13</v>
      </c>
      <c r="G2102" s="21"/>
      <c r="H2102" s="21"/>
    </row>
    <row r="2103" spans="1:8" s="6" customFormat="1" ht="204.75" x14ac:dyDescent="0.2">
      <c r="A2103" s="43">
        <f>+'Key Dates'!$B$8</f>
        <v>43410</v>
      </c>
      <c r="B2103" s="43">
        <f>+'Key Dates'!$B$8</f>
        <v>43410</v>
      </c>
      <c r="C2103" s="25" t="s">
        <v>837</v>
      </c>
      <c r="D2103" s="23" t="s">
        <v>824</v>
      </c>
      <c r="E2103" s="24" t="s">
        <v>144</v>
      </c>
      <c r="F2103" s="24" t="s">
        <v>13</v>
      </c>
      <c r="G2103" s="21"/>
      <c r="H2103" s="21"/>
    </row>
    <row r="2104" spans="1:8" s="6" customFormat="1" ht="204.75" x14ac:dyDescent="0.2">
      <c r="A2104" s="43">
        <f>+'Key Dates'!$B$8</f>
        <v>43410</v>
      </c>
      <c r="B2104" s="43">
        <f>+'Key Dates'!$B$8</f>
        <v>43410</v>
      </c>
      <c r="C2104" s="25" t="s">
        <v>838</v>
      </c>
      <c r="D2104" s="23" t="s">
        <v>824</v>
      </c>
      <c r="E2104" s="24" t="s">
        <v>145</v>
      </c>
      <c r="F2104" s="24" t="s">
        <v>13</v>
      </c>
      <c r="G2104" s="21"/>
      <c r="H2104" s="21"/>
    </row>
    <row r="2105" spans="1:8" s="6" customFormat="1" ht="220.5" x14ac:dyDescent="0.2">
      <c r="A2105" s="43">
        <f>+'Key Dates'!$B$8</f>
        <v>43410</v>
      </c>
      <c r="B2105" s="43">
        <f>+'Key Dates'!$B$8</f>
        <v>43410</v>
      </c>
      <c r="C2105" s="25" t="s">
        <v>839</v>
      </c>
      <c r="D2105" s="23" t="s">
        <v>824</v>
      </c>
      <c r="E2105" s="24" t="s">
        <v>156</v>
      </c>
      <c r="F2105" s="24" t="s">
        <v>13</v>
      </c>
      <c r="G2105" s="21"/>
      <c r="H2105" s="21"/>
    </row>
    <row r="2106" spans="1:8" s="6" customFormat="1" ht="220.5" x14ac:dyDescent="0.2">
      <c r="A2106" s="43">
        <f>+'Key Dates'!$B$8</f>
        <v>43410</v>
      </c>
      <c r="B2106" s="43">
        <f>+'Key Dates'!$B$8</f>
        <v>43410</v>
      </c>
      <c r="C2106" s="25" t="s">
        <v>840</v>
      </c>
      <c r="D2106" s="23" t="s">
        <v>824</v>
      </c>
      <c r="E2106" s="24" t="s">
        <v>157</v>
      </c>
      <c r="F2106" s="24" t="s">
        <v>13</v>
      </c>
      <c r="G2106" s="21"/>
      <c r="H2106" s="21"/>
    </row>
    <row r="2107" spans="1:8" s="6" customFormat="1" ht="204.75" x14ac:dyDescent="0.2">
      <c r="A2107" s="43">
        <f>+'Key Dates'!$B$8</f>
        <v>43410</v>
      </c>
      <c r="B2107" s="43">
        <f>+'Key Dates'!$B$8</f>
        <v>43410</v>
      </c>
      <c r="C2107" s="25" t="s">
        <v>841</v>
      </c>
      <c r="D2107" s="23" t="s">
        <v>824</v>
      </c>
      <c r="E2107" s="24" t="s">
        <v>135</v>
      </c>
      <c r="F2107" s="24" t="s">
        <v>13</v>
      </c>
      <c r="G2107" s="21"/>
      <c r="H2107" s="21"/>
    </row>
    <row r="2108" spans="1:8" s="6" customFormat="1" ht="220.5" x14ac:dyDescent="0.2">
      <c r="A2108" s="43">
        <f>+'Key Dates'!$B$8</f>
        <v>43410</v>
      </c>
      <c r="B2108" s="43">
        <f>+'Key Dates'!$B$8</f>
        <v>43410</v>
      </c>
      <c r="C2108" s="25" t="s">
        <v>842</v>
      </c>
      <c r="D2108" s="23" t="s">
        <v>824</v>
      </c>
      <c r="E2108" s="24" t="s">
        <v>146</v>
      </c>
      <c r="F2108" s="24" t="s">
        <v>13</v>
      </c>
      <c r="G2108" s="21"/>
      <c r="H2108" s="21"/>
    </row>
    <row r="2109" spans="1:8" s="6" customFormat="1" ht="220.5" x14ac:dyDescent="0.2">
      <c r="A2109" s="43">
        <f>+'Key Dates'!$B$8</f>
        <v>43410</v>
      </c>
      <c r="B2109" s="43">
        <f>+'Key Dates'!$B$8</f>
        <v>43410</v>
      </c>
      <c r="C2109" s="25" t="s">
        <v>843</v>
      </c>
      <c r="D2109" s="23" t="s">
        <v>824</v>
      </c>
      <c r="E2109" s="24" t="s">
        <v>147</v>
      </c>
      <c r="F2109" s="24" t="s">
        <v>13</v>
      </c>
      <c r="G2109" s="21"/>
      <c r="H2109" s="21"/>
    </row>
    <row r="2110" spans="1:8" s="6" customFormat="1" ht="78.75" x14ac:dyDescent="0.2">
      <c r="A2110" s="43">
        <f>+'Key Dates'!$B$8</f>
        <v>43410</v>
      </c>
      <c r="B2110" s="43">
        <f>+'Key Dates'!$B$8</f>
        <v>43410</v>
      </c>
      <c r="C2110" s="25" t="s">
        <v>852</v>
      </c>
      <c r="D2110" s="23" t="s">
        <v>845</v>
      </c>
      <c r="E2110" s="24" t="s">
        <v>138</v>
      </c>
      <c r="F2110" s="24" t="s">
        <v>13</v>
      </c>
      <c r="G2110" s="21"/>
      <c r="H2110" s="21"/>
    </row>
    <row r="2111" spans="1:8" s="6" customFormat="1" ht="78.75" x14ac:dyDescent="0.2">
      <c r="A2111" s="43">
        <f>+'Key Dates'!$B$8</f>
        <v>43410</v>
      </c>
      <c r="B2111" s="43">
        <f>+'Key Dates'!$B$8</f>
        <v>43410</v>
      </c>
      <c r="C2111" s="25" t="s">
        <v>853</v>
      </c>
      <c r="D2111" s="23" t="s">
        <v>845</v>
      </c>
      <c r="E2111" s="24" t="s">
        <v>141</v>
      </c>
      <c r="F2111" s="24" t="s">
        <v>13</v>
      </c>
      <c r="G2111" s="21"/>
      <c r="H2111" s="21"/>
    </row>
    <row r="2112" spans="1:8" s="6" customFormat="1" ht="78.75" x14ac:dyDescent="0.2">
      <c r="A2112" s="43">
        <f>+'Key Dates'!$B$8</f>
        <v>43410</v>
      </c>
      <c r="B2112" s="43">
        <f>+'Key Dates'!$B$8</f>
        <v>43410</v>
      </c>
      <c r="C2112" s="25" t="s">
        <v>854</v>
      </c>
      <c r="D2112" s="23" t="s">
        <v>845</v>
      </c>
      <c r="E2112" s="24" t="s">
        <v>158</v>
      </c>
      <c r="F2112" s="24" t="s">
        <v>13</v>
      </c>
      <c r="G2112" s="21"/>
      <c r="H2112" s="21"/>
    </row>
    <row r="2113" spans="1:8" s="6" customFormat="1" ht="78.75" x14ac:dyDescent="0.2">
      <c r="A2113" s="43">
        <f>+'Key Dates'!$B$8</f>
        <v>43410</v>
      </c>
      <c r="B2113" s="43">
        <f>+'Key Dates'!$B$8</f>
        <v>43410</v>
      </c>
      <c r="C2113" s="25" t="s">
        <v>855</v>
      </c>
      <c r="D2113" s="23" t="s">
        <v>845</v>
      </c>
      <c r="E2113" s="24" t="s">
        <v>144</v>
      </c>
      <c r="F2113" s="24" t="s">
        <v>13</v>
      </c>
      <c r="G2113" s="21"/>
      <c r="H2113" s="21"/>
    </row>
    <row r="2114" spans="1:8" s="6" customFormat="1" ht="78.75" x14ac:dyDescent="0.2">
      <c r="A2114" s="43">
        <f>+'Key Dates'!$B$8</f>
        <v>43410</v>
      </c>
      <c r="B2114" s="43">
        <f>+'Key Dates'!$B$8</f>
        <v>43410</v>
      </c>
      <c r="C2114" s="25" t="s">
        <v>856</v>
      </c>
      <c r="D2114" s="23" t="s">
        <v>845</v>
      </c>
      <c r="E2114" s="24" t="s">
        <v>145</v>
      </c>
      <c r="F2114" s="24" t="s">
        <v>13</v>
      </c>
      <c r="G2114" s="21"/>
      <c r="H2114" s="21"/>
    </row>
    <row r="2115" spans="1:8" s="6" customFormat="1" ht="78.75" x14ac:dyDescent="0.2">
      <c r="A2115" s="43">
        <f>+'Key Dates'!$B$8</f>
        <v>43410</v>
      </c>
      <c r="B2115" s="43">
        <f>+'Key Dates'!$B$8</f>
        <v>43410</v>
      </c>
      <c r="C2115" s="25" t="s">
        <v>857</v>
      </c>
      <c r="D2115" s="23" t="s">
        <v>845</v>
      </c>
      <c r="E2115" s="24" t="s">
        <v>156</v>
      </c>
      <c r="F2115" s="24" t="s">
        <v>13</v>
      </c>
      <c r="G2115" s="21"/>
      <c r="H2115" s="21"/>
    </row>
    <row r="2116" spans="1:8" s="6" customFormat="1" ht="78.75" x14ac:dyDescent="0.2">
      <c r="A2116" s="43">
        <f>+'Key Dates'!$B$8</f>
        <v>43410</v>
      </c>
      <c r="B2116" s="43">
        <f>+'Key Dates'!$B$8</f>
        <v>43410</v>
      </c>
      <c r="C2116" s="25" t="s">
        <v>858</v>
      </c>
      <c r="D2116" s="23" t="s">
        <v>845</v>
      </c>
      <c r="E2116" s="24" t="s">
        <v>157</v>
      </c>
      <c r="F2116" s="24" t="s">
        <v>13</v>
      </c>
      <c r="G2116" s="21"/>
      <c r="H2116" s="21"/>
    </row>
    <row r="2117" spans="1:8" s="6" customFormat="1" ht="94.5" x14ac:dyDescent="0.2">
      <c r="A2117" s="43">
        <f>+'Key Dates'!$B$8</f>
        <v>43410</v>
      </c>
      <c r="B2117" s="43">
        <f>+'Key Dates'!$B$8</f>
        <v>43410</v>
      </c>
      <c r="C2117" s="25" t="s">
        <v>885</v>
      </c>
      <c r="D2117" s="23" t="s">
        <v>865</v>
      </c>
      <c r="E2117" s="24" t="s">
        <v>138</v>
      </c>
      <c r="F2117" s="24" t="s">
        <v>13</v>
      </c>
      <c r="G2117" s="21"/>
      <c r="H2117" s="21"/>
    </row>
    <row r="2118" spans="1:8" s="6" customFormat="1" ht="94.5" x14ac:dyDescent="0.2">
      <c r="A2118" s="43">
        <f>+'Key Dates'!$B$8</f>
        <v>43410</v>
      </c>
      <c r="B2118" s="43">
        <f>+'Key Dates'!$B$8</f>
        <v>43410</v>
      </c>
      <c r="C2118" s="25" t="s">
        <v>884</v>
      </c>
      <c r="D2118" s="23" t="s">
        <v>865</v>
      </c>
      <c r="E2118" s="24" t="s">
        <v>142</v>
      </c>
      <c r="F2118" s="24" t="s">
        <v>13</v>
      </c>
      <c r="G2118" s="21"/>
      <c r="H2118" s="21"/>
    </row>
    <row r="2119" spans="1:8" s="6" customFormat="1" ht="94.5" x14ac:dyDescent="0.2">
      <c r="A2119" s="43">
        <f>+'Key Dates'!$B$8</f>
        <v>43410</v>
      </c>
      <c r="B2119" s="43">
        <f>+'Key Dates'!$B$8</f>
        <v>43410</v>
      </c>
      <c r="C2119" s="25" t="s">
        <v>866</v>
      </c>
      <c r="D2119" s="23" t="s">
        <v>865</v>
      </c>
      <c r="E2119" s="24" t="s">
        <v>158</v>
      </c>
      <c r="F2119" s="24" t="s">
        <v>13</v>
      </c>
      <c r="G2119" s="21"/>
      <c r="H2119" s="21"/>
    </row>
    <row r="2120" spans="1:8" s="6" customFormat="1" ht="94.5" x14ac:dyDescent="0.2">
      <c r="A2120" s="43">
        <f>+'Key Dates'!$B$8</f>
        <v>43410</v>
      </c>
      <c r="B2120" s="43">
        <f>+'Key Dates'!$B$8</f>
        <v>43410</v>
      </c>
      <c r="C2120" s="25" t="s">
        <v>883</v>
      </c>
      <c r="D2120" s="23" t="s">
        <v>865</v>
      </c>
      <c r="E2120" s="24" t="s">
        <v>143</v>
      </c>
      <c r="F2120" s="24" t="s">
        <v>13</v>
      </c>
      <c r="G2120" s="21"/>
      <c r="H2120" s="21"/>
    </row>
    <row r="2121" spans="1:8" s="6" customFormat="1" ht="94.5" x14ac:dyDescent="0.2">
      <c r="A2121" s="43">
        <f>+'Key Dates'!$B$8</f>
        <v>43410</v>
      </c>
      <c r="B2121" s="43">
        <f>+'Key Dates'!$B$8</f>
        <v>43410</v>
      </c>
      <c r="C2121" s="25" t="s">
        <v>867</v>
      </c>
      <c r="D2121" s="23" t="s">
        <v>865</v>
      </c>
      <c r="E2121" s="24" t="s">
        <v>144</v>
      </c>
      <c r="F2121" s="24" t="s">
        <v>13</v>
      </c>
      <c r="G2121" s="21"/>
      <c r="H2121" s="21"/>
    </row>
    <row r="2122" spans="1:8" s="6" customFormat="1" ht="94.5" x14ac:dyDescent="0.2">
      <c r="A2122" s="43">
        <f>+'Key Dates'!$B$8</f>
        <v>43410</v>
      </c>
      <c r="B2122" s="43">
        <f>+'Key Dates'!$B$8</f>
        <v>43410</v>
      </c>
      <c r="C2122" s="25" t="s">
        <v>882</v>
      </c>
      <c r="D2122" s="23" t="s">
        <v>865</v>
      </c>
      <c r="E2122" s="24" t="s">
        <v>145</v>
      </c>
      <c r="F2122" s="24" t="s">
        <v>13</v>
      </c>
      <c r="G2122" s="21"/>
      <c r="H2122" s="21"/>
    </row>
    <row r="2123" spans="1:8" s="6" customFormat="1" ht="94.5" x14ac:dyDescent="0.2">
      <c r="A2123" s="43">
        <f>+'Key Dates'!$B$8</f>
        <v>43410</v>
      </c>
      <c r="B2123" s="43">
        <f>+'Key Dates'!$B$8</f>
        <v>43410</v>
      </c>
      <c r="C2123" s="25" t="s">
        <v>881</v>
      </c>
      <c r="D2123" s="23" t="s">
        <v>865</v>
      </c>
      <c r="E2123" s="24" t="s">
        <v>156</v>
      </c>
      <c r="F2123" s="24" t="s">
        <v>13</v>
      </c>
      <c r="G2123" s="21"/>
      <c r="H2123" s="21"/>
    </row>
    <row r="2124" spans="1:8" s="6" customFormat="1" ht="94.5" x14ac:dyDescent="0.2">
      <c r="A2124" s="43">
        <f>+'Key Dates'!$B$8</f>
        <v>43410</v>
      </c>
      <c r="B2124" s="43">
        <f>+'Key Dates'!$B$8</f>
        <v>43410</v>
      </c>
      <c r="C2124" s="25" t="s">
        <v>880</v>
      </c>
      <c r="D2124" s="23" t="s">
        <v>865</v>
      </c>
      <c r="E2124" s="24" t="s">
        <v>157</v>
      </c>
      <c r="F2124" s="24" t="s">
        <v>13</v>
      </c>
      <c r="G2124" s="21"/>
      <c r="H2124" s="21"/>
    </row>
    <row r="2125" spans="1:8" s="6" customFormat="1" ht="94.5" x14ac:dyDescent="0.2">
      <c r="A2125" s="43">
        <f>+'Key Dates'!$B$8</f>
        <v>43410</v>
      </c>
      <c r="B2125" s="43">
        <f>+'Key Dates'!$B$8</f>
        <v>43410</v>
      </c>
      <c r="C2125" s="25" t="s">
        <v>879</v>
      </c>
      <c r="D2125" s="23" t="s">
        <v>865</v>
      </c>
      <c r="E2125" s="24" t="s">
        <v>135</v>
      </c>
      <c r="F2125" s="24" t="s">
        <v>13</v>
      </c>
      <c r="G2125" s="21"/>
      <c r="H2125" s="21"/>
    </row>
    <row r="2126" spans="1:8" s="6" customFormat="1" ht="94.5" x14ac:dyDescent="0.2">
      <c r="A2126" s="43">
        <f>+'Key Dates'!$B$8</f>
        <v>43410</v>
      </c>
      <c r="B2126" s="43">
        <f>+'Key Dates'!$B$8</f>
        <v>43410</v>
      </c>
      <c r="C2126" s="25" t="s">
        <v>878</v>
      </c>
      <c r="D2126" s="23" t="s">
        <v>865</v>
      </c>
      <c r="E2126" s="24" t="s">
        <v>146</v>
      </c>
      <c r="F2126" s="24" t="s">
        <v>13</v>
      </c>
      <c r="G2126" s="21"/>
      <c r="H2126" s="21"/>
    </row>
    <row r="2127" spans="1:8" s="6" customFormat="1" ht="189" x14ac:dyDescent="0.2">
      <c r="A2127" s="43">
        <f>+'Key Dates'!$B$8</f>
        <v>43410</v>
      </c>
      <c r="B2127" s="43">
        <f>+'Key Dates'!$B$8</f>
        <v>43410</v>
      </c>
      <c r="C2127" s="22" t="s">
        <v>2283</v>
      </c>
      <c r="D2127" s="23" t="s">
        <v>55</v>
      </c>
      <c r="E2127" s="24" t="s">
        <v>138</v>
      </c>
      <c r="F2127" s="24" t="s">
        <v>2145</v>
      </c>
      <c r="G2127" s="21"/>
      <c r="H2127" s="21"/>
    </row>
    <row r="2128" spans="1:8" s="6" customFormat="1" ht="189" x14ac:dyDescent="0.2">
      <c r="A2128" s="43">
        <f>+'Key Dates'!$B$8</f>
        <v>43410</v>
      </c>
      <c r="B2128" s="43">
        <f>+'Key Dates'!$B$8</f>
        <v>43410</v>
      </c>
      <c r="C2128" s="22" t="s">
        <v>2284</v>
      </c>
      <c r="D2128" s="23" t="s">
        <v>55</v>
      </c>
      <c r="E2128" s="24" t="s">
        <v>158</v>
      </c>
      <c r="F2128" s="24" t="s">
        <v>2145</v>
      </c>
      <c r="G2128" s="21"/>
      <c r="H2128" s="21"/>
    </row>
    <row r="2129" spans="1:8" s="6" customFormat="1" ht="189" x14ac:dyDescent="0.2">
      <c r="A2129" s="43">
        <f>+'Key Dates'!$B$8</f>
        <v>43410</v>
      </c>
      <c r="B2129" s="43">
        <f>+'Key Dates'!$B$8</f>
        <v>43410</v>
      </c>
      <c r="C2129" s="22" t="s">
        <v>2285</v>
      </c>
      <c r="D2129" s="23" t="s">
        <v>55</v>
      </c>
      <c r="E2129" s="24" t="s">
        <v>143</v>
      </c>
      <c r="F2129" s="24" t="s">
        <v>2145</v>
      </c>
      <c r="G2129" s="21"/>
      <c r="H2129" s="21"/>
    </row>
    <row r="2130" spans="1:8" s="6" customFormat="1" ht="189" x14ac:dyDescent="0.2">
      <c r="A2130" s="43">
        <f>+'Key Dates'!$B$8</f>
        <v>43410</v>
      </c>
      <c r="B2130" s="43">
        <f>+'Key Dates'!$B$8</f>
        <v>43410</v>
      </c>
      <c r="C2130" s="22" t="s">
        <v>2286</v>
      </c>
      <c r="D2130" s="23" t="s">
        <v>55</v>
      </c>
      <c r="E2130" s="24" t="s">
        <v>144</v>
      </c>
      <c r="F2130" s="24" t="s">
        <v>2145</v>
      </c>
      <c r="G2130" s="21"/>
      <c r="H2130" s="21"/>
    </row>
    <row r="2131" spans="1:8" s="6" customFormat="1" ht="189" x14ac:dyDescent="0.2">
      <c r="A2131" s="43">
        <f>+'Key Dates'!$B$8</f>
        <v>43410</v>
      </c>
      <c r="B2131" s="43">
        <f>+'Key Dates'!$B$8</f>
        <v>43410</v>
      </c>
      <c r="C2131" s="22" t="s">
        <v>2287</v>
      </c>
      <c r="D2131" s="23" t="s">
        <v>55</v>
      </c>
      <c r="E2131" s="24" t="s">
        <v>145</v>
      </c>
      <c r="F2131" s="24" t="s">
        <v>2145</v>
      </c>
      <c r="G2131" s="21"/>
      <c r="H2131" s="21"/>
    </row>
    <row r="2132" spans="1:8" s="6" customFormat="1" ht="189" x14ac:dyDescent="0.2">
      <c r="A2132" s="43">
        <f>+'Key Dates'!$B$8</f>
        <v>43410</v>
      </c>
      <c r="B2132" s="43">
        <f>+'Key Dates'!$B$8</f>
        <v>43410</v>
      </c>
      <c r="C2132" s="22" t="s">
        <v>2288</v>
      </c>
      <c r="D2132" s="23" t="s">
        <v>55</v>
      </c>
      <c r="E2132" s="24" t="s">
        <v>156</v>
      </c>
      <c r="F2132" s="24" t="s">
        <v>2145</v>
      </c>
      <c r="G2132" s="21"/>
      <c r="H2132" s="21"/>
    </row>
    <row r="2133" spans="1:8" s="6" customFormat="1" ht="189" x14ac:dyDescent="0.2">
      <c r="A2133" s="43">
        <f>+'Key Dates'!$B$8</f>
        <v>43410</v>
      </c>
      <c r="B2133" s="43">
        <f>+'Key Dates'!$B$8</f>
        <v>43410</v>
      </c>
      <c r="C2133" s="22" t="s">
        <v>2289</v>
      </c>
      <c r="D2133" s="23" t="s">
        <v>55</v>
      </c>
      <c r="E2133" s="24" t="s">
        <v>157</v>
      </c>
      <c r="F2133" s="24" t="s">
        <v>2145</v>
      </c>
      <c r="G2133" s="21"/>
      <c r="H2133" s="21"/>
    </row>
    <row r="2134" spans="1:8" s="6" customFormat="1" ht="189" x14ac:dyDescent="0.2">
      <c r="A2134" s="43">
        <f>+'Key Dates'!$B$8</f>
        <v>43410</v>
      </c>
      <c r="B2134" s="43">
        <f>+'Key Dates'!$B$8</f>
        <v>43410</v>
      </c>
      <c r="C2134" s="22" t="s">
        <v>2290</v>
      </c>
      <c r="D2134" s="23" t="s">
        <v>55</v>
      </c>
      <c r="E2134" s="24" t="s">
        <v>135</v>
      </c>
      <c r="F2134" s="24" t="s">
        <v>2145</v>
      </c>
      <c r="G2134" s="21"/>
      <c r="H2134" s="21"/>
    </row>
    <row r="2135" spans="1:8" s="6" customFormat="1" ht="189" x14ac:dyDescent="0.2">
      <c r="A2135" s="43">
        <f>+'Key Dates'!$B$8</f>
        <v>43410</v>
      </c>
      <c r="B2135" s="43">
        <f>+'Key Dates'!$B$8</f>
        <v>43410</v>
      </c>
      <c r="C2135" s="22" t="s">
        <v>2291</v>
      </c>
      <c r="D2135" s="23" t="s">
        <v>55</v>
      </c>
      <c r="E2135" s="24" t="s">
        <v>146</v>
      </c>
      <c r="F2135" s="24" t="s">
        <v>2145</v>
      </c>
      <c r="G2135" s="21"/>
      <c r="H2135" s="21"/>
    </row>
    <row r="2136" spans="1:8" s="6" customFormat="1" ht="189" x14ac:dyDescent="0.2">
      <c r="A2136" s="43">
        <f>+'Key Dates'!$B$8</f>
        <v>43410</v>
      </c>
      <c r="B2136" s="43">
        <f>+'Key Dates'!$B$8</f>
        <v>43410</v>
      </c>
      <c r="C2136" s="22" t="s">
        <v>2292</v>
      </c>
      <c r="D2136" s="23" t="s">
        <v>55</v>
      </c>
      <c r="E2136" s="24" t="s">
        <v>147</v>
      </c>
      <c r="F2136" s="24" t="s">
        <v>2145</v>
      </c>
      <c r="G2136" s="21"/>
      <c r="H2136" s="21"/>
    </row>
    <row r="2137" spans="1:8" s="6" customFormat="1" ht="157.5" x14ac:dyDescent="0.2">
      <c r="A2137" s="43">
        <f>+'Key Dates'!$B$8</f>
        <v>43410</v>
      </c>
      <c r="B2137" s="43">
        <f>+'Key Dates'!$B$8</f>
        <v>43410</v>
      </c>
      <c r="C2137" s="22" t="s">
        <v>2293</v>
      </c>
      <c r="D2137" s="23" t="s">
        <v>868</v>
      </c>
      <c r="E2137" s="24" t="s">
        <v>138</v>
      </c>
      <c r="F2137" s="24" t="s">
        <v>2145</v>
      </c>
      <c r="G2137" s="21"/>
      <c r="H2137" s="21"/>
    </row>
    <row r="2138" spans="1:8" s="6" customFormat="1" ht="157.5" x14ac:dyDescent="0.2">
      <c r="A2138" s="43">
        <f>+'Key Dates'!$B$8</f>
        <v>43410</v>
      </c>
      <c r="B2138" s="43">
        <f>+'Key Dates'!$B$8</f>
        <v>43410</v>
      </c>
      <c r="C2138" s="22" t="s">
        <v>2294</v>
      </c>
      <c r="D2138" s="23" t="s">
        <v>868</v>
      </c>
      <c r="E2138" s="24" t="s">
        <v>158</v>
      </c>
      <c r="F2138" s="24" t="s">
        <v>2145</v>
      </c>
      <c r="G2138" s="21"/>
      <c r="H2138" s="21"/>
    </row>
    <row r="2139" spans="1:8" s="6" customFormat="1" ht="157.5" x14ac:dyDescent="0.2">
      <c r="A2139" s="43">
        <f>+'Key Dates'!$B$8</f>
        <v>43410</v>
      </c>
      <c r="B2139" s="43">
        <f>+'Key Dates'!$B$8</f>
        <v>43410</v>
      </c>
      <c r="C2139" s="22" t="s">
        <v>2295</v>
      </c>
      <c r="D2139" s="23" t="s">
        <v>868</v>
      </c>
      <c r="E2139" s="24" t="s">
        <v>143</v>
      </c>
      <c r="F2139" s="24" t="s">
        <v>2145</v>
      </c>
      <c r="G2139" s="21"/>
      <c r="H2139" s="21"/>
    </row>
    <row r="2140" spans="1:8" s="6" customFormat="1" ht="157.5" x14ac:dyDescent="0.2">
      <c r="A2140" s="43">
        <f>+'Key Dates'!$B$8</f>
        <v>43410</v>
      </c>
      <c r="B2140" s="43">
        <f>+'Key Dates'!$B$8</f>
        <v>43410</v>
      </c>
      <c r="C2140" s="22" t="s">
        <v>2296</v>
      </c>
      <c r="D2140" s="23" t="s">
        <v>868</v>
      </c>
      <c r="E2140" s="24" t="s">
        <v>144</v>
      </c>
      <c r="F2140" s="24" t="s">
        <v>2145</v>
      </c>
      <c r="G2140" s="21"/>
      <c r="H2140" s="21"/>
    </row>
    <row r="2141" spans="1:8" s="6" customFormat="1" ht="157.5" x14ac:dyDescent="0.2">
      <c r="A2141" s="43">
        <f>+'Key Dates'!$B$8</f>
        <v>43410</v>
      </c>
      <c r="B2141" s="43">
        <f>+'Key Dates'!$B$8</f>
        <v>43410</v>
      </c>
      <c r="C2141" s="22" t="s">
        <v>2297</v>
      </c>
      <c r="D2141" s="23" t="s">
        <v>868</v>
      </c>
      <c r="E2141" s="24" t="s">
        <v>145</v>
      </c>
      <c r="F2141" s="24" t="s">
        <v>2145</v>
      </c>
      <c r="G2141" s="21"/>
      <c r="H2141" s="21"/>
    </row>
    <row r="2142" spans="1:8" s="6" customFormat="1" ht="157.5" x14ac:dyDescent="0.2">
      <c r="A2142" s="43">
        <f>+'Key Dates'!$B$8</f>
        <v>43410</v>
      </c>
      <c r="B2142" s="43">
        <f>+'Key Dates'!$B$8</f>
        <v>43410</v>
      </c>
      <c r="C2142" s="22" t="s">
        <v>2298</v>
      </c>
      <c r="D2142" s="23" t="s">
        <v>868</v>
      </c>
      <c r="E2142" s="24" t="s">
        <v>156</v>
      </c>
      <c r="F2142" s="24" t="s">
        <v>2145</v>
      </c>
      <c r="G2142" s="21"/>
      <c r="H2142" s="21"/>
    </row>
    <row r="2143" spans="1:8" s="6" customFormat="1" ht="157.5" x14ac:dyDescent="0.2">
      <c r="A2143" s="43">
        <f>+'Key Dates'!$B$8</f>
        <v>43410</v>
      </c>
      <c r="B2143" s="43">
        <f>+'Key Dates'!$B$8</f>
        <v>43410</v>
      </c>
      <c r="C2143" s="22" t="s">
        <v>2299</v>
      </c>
      <c r="D2143" s="23" t="s">
        <v>868</v>
      </c>
      <c r="E2143" s="24" t="s">
        <v>157</v>
      </c>
      <c r="F2143" s="24" t="s">
        <v>2145</v>
      </c>
      <c r="G2143" s="21"/>
      <c r="H2143" s="21"/>
    </row>
    <row r="2144" spans="1:8" s="6" customFormat="1" ht="157.5" x14ac:dyDescent="0.2">
      <c r="A2144" s="43">
        <f>+'Key Dates'!$B$8</f>
        <v>43410</v>
      </c>
      <c r="B2144" s="43">
        <f>+'Key Dates'!$B$8</f>
        <v>43410</v>
      </c>
      <c r="C2144" s="22" t="s">
        <v>2300</v>
      </c>
      <c r="D2144" s="23" t="s">
        <v>868</v>
      </c>
      <c r="E2144" s="24" t="s">
        <v>135</v>
      </c>
      <c r="F2144" s="24" t="s">
        <v>2145</v>
      </c>
      <c r="G2144" s="21"/>
      <c r="H2144" s="21"/>
    </row>
    <row r="2145" spans="1:8" s="6" customFormat="1" ht="157.5" x14ac:dyDescent="0.2">
      <c r="A2145" s="43">
        <f>+'Key Dates'!$B$8</f>
        <v>43410</v>
      </c>
      <c r="B2145" s="43">
        <f>+'Key Dates'!$B$8</f>
        <v>43410</v>
      </c>
      <c r="C2145" s="22" t="s">
        <v>2301</v>
      </c>
      <c r="D2145" s="23" t="s">
        <v>868</v>
      </c>
      <c r="E2145" s="24" t="s">
        <v>146</v>
      </c>
      <c r="F2145" s="24" t="s">
        <v>2145</v>
      </c>
      <c r="G2145" s="21"/>
      <c r="H2145" s="21"/>
    </row>
    <row r="2146" spans="1:8" s="6" customFormat="1" ht="157.5" x14ac:dyDescent="0.2">
      <c r="A2146" s="43">
        <f>+'Key Dates'!$B$8</f>
        <v>43410</v>
      </c>
      <c r="B2146" s="43">
        <f>+'Key Dates'!$B$8</f>
        <v>43410</v>
      </c>
      <c r="C2146" s="22" t="s">
        <v>2302</v>
      </c>
      <c r="D2146" s="23" t="s">
        <v>868</v>
      </c>
      <c r="E2146" s="24" t="s">
        <v>147</v>
      </c>
      <c r="F2146" s="24" t="s">
        <v>2145</v>
      </c>
      <c r="G2146" s="21"/>
      <c r="H2146" s="21"/>
    </row>
    <row r="2147" spans="1:8" s="6" customFormat="1" ht="141.75" x14ac:dyDescent="0.2">
      <c r="A2147" s="43">
        <f>+'Key Dates'!$B$36-98</f>
        <v>43410</v>
      </c>
      <c r="B2147" s="43">
        <f>+'Key Dates'!$B$36-98</f>
        <v>43410</v>
      </c>
      <c r="C2147" s="22" t="s">
        <v>2402</v>
      </c>
      <c r="D2147" s="23" t="s">
        <v>74</v>
      </c>
      <c r="E2147" s="24" t="s">
        <v>226</v>
      </c>
      <c r="F2147" s="24" t="s">
        <v>2145</v>
      </c>
      <c r="G2147" s="21"/>
      <c r="H2147" s="21"/>
    </row>
    <row r="2148" spans="1:8" s="6" customFormat="1" ht="220.5" x14ac:dyDescent="0.2">
      <c r="A2148" s="43">
        <f>+'Key Dates'!$B$8</f>
        <v>43410</v>
      </c>
      <c r="B2148" s="43">
        <f>+'Key Dates'!$B$8+1</f>
        <v>43411</v>
      </c>
      <c r="C2148" s="22" t="s">
        <v>2816</v>
      </c>
      <c r="D2148" s="23" t="s">
        <v>1751</v>
      </c>
      <c r="E2148" s="24" t="s">
        <v>138</v>
      </c>
      <c r="F2148" s="24" t="s">
        <v>42</v>
      </c>
      <c r="G2148" s="21"/>
      <c r="H2148" s="21"/>
    </row>
    <row r="2149" spans="1:8" s="6" customFormat="1" ht="236.25" x14ac:dyDescent="0.2">
      <c r="A2149" s="43">
        <f>+'Key Dates'!$B$8</f>
        <v>43410</v>
      </c>
      <c r="B2149" s="43">
        <f>+'Key Dates'!$B$8+1</f>
        <v>43411</v>
      </c>
      <c r="C2149" s="22" t="s">
        <v>2817</v>
      </c>
      <c r="D2149" s="23" t="s">
        <v>1751</v>
      </c>
      <c r="E2149" s="24" t="s">
        <v>158</v>
      </c>
      <c r="F2149" s="24" t="s">
        <v>42</v>
      </c>
      <c r="G2149" s="21"/>
      <c r="H2149" s="21"/>
    </row>
    <row r="2150" spans="1:8" s="6" customFormat="1" ht="236.25" x14ac:dyDescent="0.2">
      <c r="A2150" s="43">
        <f>+'Key Dates'!$B$8</f>
        <v>43410</v>
      </c>
      <c r="B2150" s="43">
        <f>+'Key Dates'!$B$8+1</f>
        <v>43411</v>
      </c>
      <c r="C2150" s="22" t="s">
        <v>2818</v>
      </c>
      <c r="D2150" s="23" t="s">
        <v>1751</v>
      </c>
      <c r="E2150" s="24" t="s">
        <v>143</v>
      </c>
      <c r="F2150" s="24" t="s">
        <v>42</v>
      </c>
      <c r="G2150" s="21"/>
      <c r="H2150" s="21"/>
    </row>
    <row r="2151" spans="1:8" s="6" customFormat="1" ht="236.25" x14ac:dyDescent="0.2">
      <c r="A2151" s="43">
        <f>+'Key Dates'!$B$8</f>
        <v>43410</v>
      </c>
      <c r="B2151" s="43">
        <f>+'Key Dates'!$B$8+1</f>
        <v>43411</v>
      </c>
      <c r="C2151" s="22" t="s">
        <v>2819</v>
      </c>
      <c r="D2151" s="23" t="s">
        <v>1751</v>
      </c>
      <c r="E2151" s="24" t="s">
        <v>144</v>
      </c>
      <c r="F2151" s="24" t="s">
        <v>42</v>
      </c>
      <c r="G2151" s="21"/>
      <c r="H2151" s="21"/>
    </row>
    <row r="2152" spans="1:8" s="6" customFormat="1" ht="236.25" x14ac:dyDescent="0.2">
      <c r="A2152" s="43">
        <f>+'Key Dates'!$B$8</f>
        <v>43410</v>
      </c>
      <c r="B2152" s="43">
        <f>+'Key Dates'!$B$8+1</f>
        <v>43411</v>
      </c>
      <c r="C2152" s="22" t="s">
        <v>2820</v>
      </c>
      <c r="D2152" s="23" t="s">
        <v>1751</v>
      </c>
      <c r="E2152" s="24" t="s">
        <v>145</v>
      </c>
      <c r="F2152" s="24" t="s">
        <v>42</v>
      </c>
      <c r="G2152" s="21"/>
      <c r="H2152" s="21"/>
    </row>
    <row r="2153" spans="1:8" s="6" customFormat="1" ht="236.25" x14ac:dyDescent="0.2">
      <c r="A2153" s="43">
        <f>+'Key Dates'!$B$8</f>
        <v>43410</v>
      </c>
      <c r="B2153" s="43">
        <f>+'Key Dates'!$B$8+1</f>
        <v>43411</v>
      </c>
      <c r="C2153" s="22" t="s">
        <v>2821</v>
      </c>
      <c r="D2153" s="23" t="s">
        <v>1751</v>
      </c>
      <c r="E2153" s="24" t="s">
        <v>156</v>
      </c>
      <c r="F2153" s="24" t="s">
        <v>42</v>
      </c>
      <c r="G2153" s="21"/>
      <c r="H2153" s="21"/>
    </row>
    <row r="2154" spans="1:8" s="6" customFormat="1" ht="236.25" x14ac:dyDescent="0.2">
      <c r="A2154" s="43">
        <f>+'Key Dates'!$B$8</f>
        <v>43410</v>
      </c>
      <c r="B2154" s="43">
        <f>+'Key Dates'!$B$8+1</f>
        <v>43411</v>
      </c>
      <c r="C2154" s="22" t="s">
        <v>2822</v>
      </c>
      <c r="D2154" s="23" t="s">
        <v>1751</v>
      </c>
      <c r="E2154" s="24" t="s">
        <v>157</v>
      </c>
      <c r="F2154" s="24" t="s">
        <v>42</v>
      </c>
      <c r="G2154" s="21"/>
      <c r="H2154" s="21"/>
    </row>
    <row r="2155" spans="1:8" s="6" customFormat="1" ht="236.25" x14ac:dyDescent="0.2">
      <c r="A2155" s="43">
        <f>+'Key Dates'!$B$8</f>
        <v>43410</v>
      </c>
      <c r="B2155" s="43">
        <f>+'Key Dates'!$B$8+1</f>
        <v>43411</v>
      </c>
      <c r="C2155" s="22" t="s">
        <v>2823</v>
      </c>
      <c r="D2155" s="23" t="s">
        <v>1751</v>
      </c>
      <c r="E2155" s="24" t="s">
        <v>135</v>
      </c>
      <c r="F2155" s="24" t="s">
        <v>42</v>
      </c>
      <c r="G2155" s="21"/>
      <c r="H2155" s="21"/>
    </row>
    <row r="2156" spans="1:8" s="6" customFormat="1" ht="236.25" x14ac:dyDescent="0.2">
      <c r="A2156" s="43">
        <f>+'Key Dates'!$B$8</f>
        <v>43410</v>
      </c>
      <c r="B2156" s="43">
        <f>+'Key Dates'!$B$8+1</f>
        <v>43411</v>
      </c>
      <c r="C2156" s="22" t="s">
        <v>2824</v>
      </c>
      <c r="D2156" s="23" t="s">
        <v>1751</v>
      </c>
      <c r="E2156" s="24" t="s">
        <v>146</v>
      </c>
      <c r="F2156" s="24" t="s">
        <v>42</v>
      </c>
      <c r="G2156" s="21"/>
      <c r="H2156" s="21"/>
    </row>
    <row r="2157" spans="1:8" s="6" customFormat="1" ht="236.25" x14ac:dyDescent="0.2">
      <c r="A2157" s="43">
        <f>+'Key Dates'!$B$8</f>
        <v>43410</v>
      </c>
      <c r="B2157" s="43">
        <f>+'Key Dates'!$B$8+1</f>
        <v>43411</v>
      </c>
      <c r="C2157" s="22" t="s">
        <v>2825</v>
      </c>
      <c r="D2157" s="23" t="s">
        <v>1751</v>
      </c>
      <c r="E2157" s="24" t="s">
        <v>147</v>
      </c>
      <c r="F2157" s="24" t="s">
        <v>42</v>
      </c>
      <c r="G2157" s="21"/>
      <c r="H2157" s="21"/>
    </row>
    <row r="2158" spans="1:8" s="6" customFormat="1" ht="63" x14ac:dyDescent="0.2">
      <c r="A2158" s="43">
        <f>+'Key Dates'!$B$8+1</f>
        <v>43411</v>
      </c>
      <c r="B2158" s="43">
        <f>+'Key Dates'!$B$8+1</f>
        <v>43411</v>
      </c>
      <c r="C2158" s="25" t="s">
        <v>904</v>
      </c>
      <c r="D2158" s="23" t="s">
        <v>4</v>
      </c>
      <c r="E2158" s="24" t="s">
        <v>138</v>
      </c>
      <c r="F2158" s="24" t="s">
        <v>52</v>
      </c>
      <c r="G2158" s="21"/>
      <c r="H2158" s="21"/>
    </row>
    <row r="2159" spans="1:8" s="6" customFormat="1" ht="63" x14ac:dyDescent="0.2">
      <c r="A2159" s="43">
        <f>+'Key Dates'!$B$8+1</f>
        <v>43411</v>
      </c>
      <c r="B2159" s="43">
        <f>+'Key Dates'!$B$8+1</f>
        <v>43411</v>
      </c>
      <c r="C2159" s="25" t="s">
        <v>905</v>
      </c>
      <c r="D2159" s="23" t="s">
        <v>4</v>
      </c>
      <c r="E2159" s="24" t="s">
        <v>158</v>
      </c>
      <c r="F2159" s="24" t="s">
        <v>52</v>
      </c>
      <c r="G2159" s="21"/>
      <c r="H2159" s="21"/>
    </row>
    <row r="2160" spans="1:8" s="6" customFormat="1" ht="63" x14ac:dyDescent="0.2">
      <c r="A2160" s="43">
        <f>+'Key Dates'!$B$8+1</f>
        <v>43411</v>
      </c>
      <c r="B2160" s="43">
        <f>+'Key Dates'!$B$8+1</f>
        <v>43411</v>
      </c>
      <c r="C2160" s="25" t="s">
        <v>906</v>
      </c>
      <c r="D2160" s="23" t="s">
        <v>4</v>
      </c>
      <c r="E2160" s="24" t="s">
        <v>144</v>
      </c>
      <c r="F2160" s="24" t="s">
        <v>52</v>
      </c>
      <c r="G2160" s="21"/>
      <c r="H2160" s="21"/>
    </row>
    <row r="2161" spans="1:8" s="6" customFormat="1" ht="63" x14ac:dyDescent="0.2">
      <c r="A2161" s="43">
        <f>+'Key Dates'!$B$8+1</f>
        <v>43411</v>
      </c>
      <c r="B2161" s="43">
        <f>+'Key Dates'!$B$8+1</f>
        <v>43411</v>
      </c>
      <c r="C2161" s="25" t="s">
        <v>907</v>
      </c>
      <c r="D2161" s="23" t="s">
        <v>4</v>
      </c>
      <c r="E2161" s="24" t="s">
        <v>145</v>
      </c>
      <c r="F2161" s="24" t="s">
        <v>52</v>
      </c>
      <c r="G2161" s="21"/>
      <c r="H2161" s="21"/>
    </row>
    <row r="2162" spans="1:8" s="6" customFormat="1" ht="63" x14ac:dyDescent="0.2">
      <c r="A2162" s="43">
        <f>+'Key Dates'!$B$8+1</f>
        <v>43411</v>
      </c>
      <c r="B2162" s="43">
        <f>+'Key Dates'!$B$8+1</f>
        <v>43411</v>
      </c>
      <c r="C2162" s="25" t="s">
        <v>908</v>
      </c>
      <c r="D2162" s="23" t="s">
        <v>4</v>
      </c>
      <c r="E2162" s="24" t="s">
        <v>156</v>
      </c>
      <c r="F2162" s="24" t="s">
        <v>52</v>
      </c>
      <c r="G2162" s="21"/>
      <c r="H2162" s="21"/>
    </row>
    <row r="2163" spans="1:8" s="6" customFormat="1" ht="63" x14ac:dyDescent="0.2">
      <c r="A2163" s="43">
        <f>+'Key Dates'!$B$8+1</f>
        <v>43411</v>
      </c>
      <c r="B2163" s="43">
        <f>+'Key Dates'!$B$8+1</f>
        <v>43411</v>
      </c>
      <c r="C2163" s="25" t="s">
        <v>909</v>
      </c>
      <c r="D2163" s="23" t="s">
        <v>4</v>
      </c>
      <c r="E2163" s="24" t="s">
        <v>157</v>
      </c>
      <c r="F2163" s="24" t="s">
        <v>52</v>
      </c>
      <c r="G2163" s="21"/>
      <c r="H2163" s="21"/>
    </row>
    <row r="2164" spans="1:8" s="6" customFormat="1" ht="94.5" x14ac:dyDescent="0.2">
      <c r="A2164" s="43">
        <f>+'Key Dates'!$B$8+1</f>
        <v>43411</v>
      </c>
      <c r="B2164" s="43">
        <f>+'Key Dates'!$B$8+1</f>
        <v>43411</v>
      </c>
      <c r="C2164" s="25" t="s">
        <v>958</v>
      </c>
      <c r="D2164" s="23" t="s">
        <v>957</v>
      </c>
      <c r="E2164" s="24" t="s">
        <v>138</v>
      </c>
      <c r="F2164" s="24" t="s">
        <v>216</v>
      </c>
      <c r="G2164" s="21"/>
      <c r="H2164" s="21"/>
    </row>
    <row r="2165" spans="1:8" s="6" customFormat="1" ht="110.25" x14ac:dyDescent="0.2">
      <c r="A2165" s="43">
        <f>+'Key Dates'!$B$8+1</f>
        <v>43411</v>
      </c>
      <c r="B2165" s="43">
        <f>+'Key Dates'!$B$8+1</f>
        <v>43411</v>
      </c>
      <c r="C2165" s="25" t="s">
        <v>959</v>
      </c>
      <c r="D2165" s="23" t="s">
        <v>957</v>
      </c>
      <c r="E2165" s="24" t="s">
        <v>158</v>
      </c>
      <c r="F2165" s="24" t="s">
        <v>216</v>
      </c>
      <c r="G2165" s="21"/>
      <c r="H2165" s="21"/>
    </row>
    <row r="2166" spans="1:8" s="6" customFormat="1" ht="78.75" x14ac:dyDescent="0.2">
      <c r="A2166" s="43">
        <f>+'Key Dates'!$B$8+1</f>
        <v>43411</v>
      </c>
      <c r="B2166" s="43">
        <f>+'Key Dates'!$B$8+1</f>
        <v>43411</v>
      </c>
      <c r="C2166" s="25" t="s">
        <v>1364</v>
      </c>
      <c r="D2166" s="23" t="s">
        <v>162</v>
      </c>
      <c r="E2166" s="24" t="s">
        <v>138</v>
      </c>
      <c r="F2166" s="24" t="s">
        <v>42</v>
      </c>
      <c r="G2166" s="21"/>
      <c r="H2166" s="21"/>
    </row>
    <row r="2167" spans="1:8" s="6" customFormat="1" ht="78.75" x14ac:dyDescent="0.2">
      <c r="A2167" s="43">
        <f>+'Key Dates'!$B$8+1</f>
        <v>43411</v>
      </c>
      <c r="B2167" s="43">
        <f>+'Key Dates'!$B$8+1</f>
        <v>43411</v>
      </c>
      <c r="C2167" s="25" t="s">
        <v>1365</v>
      </c>
      <c r="D2167" s="23" t="s">
        <v>162</v>
      </c>
      <c r="E2167" s="24" t="s">
        <v>158</v>
      </c>
      <c r="F2167" s="24" t="s">
        <v>42</v>
      </c>
      <c r="G2167" s="21"/>
      <c r="H2167" s="21"/>
    </row>
    <row r="2168" spans="1:8" s="6" customFormat="1" ht="94.5" x14ac:dyDescent="0.2">
      <c r="A2168" s="43">
        <f>+'Key Dates'!$B$8+1</f>
        <v>43411</v>
      </c>
      <c r="B2168" s="43">
        <f>+'Key Dates'!$B$8+1</f>
        <v>43411</v>
      </c>
      <c r="C2168" s="25" t="s">
        <v>1366</v>
      </c>
      <c r="D2168" s="23" t="s">
        <v>162</v>
      </c>
      <c r="E2168" s="24" t="s">
        <v>146</v>
      </c>
      <c r="F2168" s="24" t="s">
        <v>42</v>
      </c>
      <c r="G2168" s="21"/>
      <c r="H2168" s="21"/>
    </row>
    <row r="2169" spans="1:8" s="6" customFormat="1" ht="94.5" x14ac:dyDescent="0.2">
      <c r="A2169" s="43">
        <f>+'Key Dates'!$B$8+1</f>
        <v>43411</v>
      </c>
      <c r="B2169" s="43">
        <f>+'Key Dates'!$B$8+1</f>
        <v>43411</v>
      </c>
      <c r="C2169" s="25" t="s">
        <v>1367</v>
      </c>
      <c r="D2169" s="23" t="s">
        <v>162</v>
      </c>
      <c r="E2169" s="24" t="s">
        <v>147</v>
      </c>
      <c r="F2169" s="24" t="s">
        <v>42</v>
      </c>
      <c r="G2169" s="21"/>
      <c r="H2169" s="21"/>
    </row>
    <row r="2170" spans="1:8" s="6" customFormat="1" ht="94.5" x14ac:dyDescent="0.2">
      <c r="A2170" s="43">
        <f>+'Key Dates'!$B$8+1</f>
        <v>43411</v>
      </c>
      <c r="B2170" s="43">
        <f>+'Key Dates'!$B$8+42</f>
        <v>43452</v>
      </c>
      <c r="C2170" s="22" t="s">
        <v>2826</v>
      </c>
      <c r="D2170" s="23">
        <v>201.17099999999999</v>
      </c>
      <c r="E2170" s="24" t="s">
        <v>138</v>
      </c>
      <c r="F2170" s="24" t="s">
        <v>216</v>
      </c>
      <c r="G2170" s="21"/>
      <c r="H2170" s="21"/>
    </row>
    <row r="2171" spans="1:8" s="6" customFormat="1" ht="94.5" x14ac:dyDescent="0.2">
      <c r="A2171" s="43">
        <f>+'Key Dates'!$B$8+1</f>
        <v>43411</v>
      </c>
      <c r="B2171" s="43">
        <f>+'Key Dates'!$B$8+42</f>
        <v>43452</v>
      </c>
      <c r="C2171" s="22" t="s">
        <v>2827</v>
      </c>
      <c r="D2171" s="23">
        <v>201.17099999999999</v>
      </c>
      <c r="E2171" s="24" t="s">
        <v>142</v>
      </c>
      <c r="F2171" s="24" t="s">
        <v>216</v>
      </c>
      <c r="G2171" s="21"/>
      <c r="H2171" s="21"/>
    </row>
    <row r="2172" spans="1:8" s="6" customFormat="1" ht="94.5" x14ac:dyDescent="0.2">
      <c r="A2172" s="43">
        <f>+'Key Dates'!$B$8+1</f>
        <v>43411</v>
      </c>
      <c r="B2172" s="43">
        <f>+'Key Dates'!$B$8+42</f>
        <v>43452</v>
      </c>
      <c r="C2172" s="22" t="s">
        <v>2828</v>
      </c>
      <c r="D2172" s="23">
        <v>201.17099999999999</v>
      </c>
      <c r="E2172" s="24" t="s">
        <v>158</v>
      </c>
      <c r="F2172" s="24" t="s">
        <v>216</v>
      </c>
      <c r="G2172" s="21"/>
      <c r="H2172" s="21"/>
    </row>
    <row r="2173" spans="1:8" s="6" customFormat="1" ht="94.5" x14ac:dyDescent="0.2">
      <c r="A2173" s="43">
        <f>+'Key Dates'!$B$8+1</f>
        <v>43411</v>
      </c>
      <c r="B2173" s="43">
        <f>+'Key Dates'!$B$8+42</f>
        <v>43452</v>
      </c>
      <c r="C2173" s="22" t="s">
        <v>2829</v>
      </c>
      <c r="D2173" s="23">
        <v>201.17099999999999</v>
      </c>
      <c r="E2173" s="24" t="s">
        <v>143</v>
      </c>
      <c r="F2173" s="24" t="s">
        <v>216</v>
      </c>
      <c r="G2173" s="21"/>
      <c r="H2173" s="21"/>
    </row>
    <row r="2174" spans="1:8" s="6" customFormat="1" ht="94.5" x14ac:dyDescent="0.2">
      <c r="A2174" s="43">
        <f>+'Key Dates'!$B$8+1</f>
        <v>43411</v>
      </c>
      <c r="B2174" s="43">
        <f>+'Key Dates'!$B$8+42</f>
        <v>43452</v>
      </c>
      <c r="C2174" s="22" t="s">
        <v>2830</v>
      </c>
      <c r="D2174" s="23">
        <v>201.17099999999999</v>
      </c>
      <c r="E2174" s="24" t="s">
        <v>144</v>
      </c>
      <c r="F2174" s="24" t="s">
        <v>216</v>
      </c>
      <c r="G2174" s="21"/>
      <c r="H2174" s="21"/>
    </row>
    <row r="2175" spans="1:8" s="6" customFormat="1" ht="94.5" x14ac:dyDescent="0.2">
      <c r="A2175" s="43">
        <f>+'Key Dates'!$B$8+1</f>
        <v>43411</v>
      </c>
      <c r="B2175" s="43">
        <f>+'Key Dates'!$B$8+42</f>
        <v>43452</v>
      </c>
      <c r="C2175" s="22" t="s">
        <v>2831</v>
      </c>
      <c r="D2175" s="23">
        <v>201.17099999999999</v>
      </c>
      <c r="E2175" s="24" t="s">
        <v>145</v>
      </c>
      <c r="F2175" s="24" t="s">
        <v>216</v>
      </c>
      <c r="G2175" s="21"/>
      <c r="H2175" s="21"/>
    </row>
    <row r="2176" spans="1:8" s="6" customFormat="1" ht="94.5" x14ac:dyDescent="0.2">
      <c r="A2176" s="43">
        <f>+'Key Dates'!$B$8+1</f>
        <v>43411</v>
      </c>
      <c r="B2176" s="43">
        <f>+'Key Dates'!$B$8+42</f>
        <v>43452</v>
      </c>
      <c r="C2176" s="22" t="s">
        <v>2832</v>
      </c>
      <c r="D2176" s="23">
        <v>201.17099999999999</v>
      </c>
      <c r="E2176" s="24" t="s">
        <v>156</v>
      </c>
      <c r="F2176" s="24" t="s">
        <v>216</v>
      </c>
      <c r="G2176" s="21"/>
      <c r="H2176" s="21"/>
    </row>
    <row r="2177" spans="1:8" s="6" customFormat="1" ht="110.25" x14ac:dyDescent="0.2">
      <c r="A2177" s="43">
        <f>+'Key Dates'!$B$8+1</f>
        <v>43411</v>
      </c>
      <c r="B2177" s="43">
        <f>+'Key Dates'!$B$8+42</f>
        <v>43452</v>
      </c>
      <c r="C2177" s="22" t="s">
        <v>2833</v>
      </c>
      <c r="D2177" s="23">
        <v>201.17099999999999</v>
      </c>
      <c r="E2177" s="24" t="s">
        <v>157</v>
      </c>
      <c r="F2177" s="24" t="s">
        <v>216</v>
      </c>
      <c r="G2177" s="21"/>
      <c r="H2177" s="21"/>
    </row>
    <row r="2178" spans="1:8" s="6" customFormat="1" ht="94.5" x14ac:dyDescent="0.2">
      <c r="A2178" s="43">
        <f>+'Key Dates'!$B$8+1</f>
        <v>43411</v>
      </c>
      <c r="B2178" s="43">
        <f>+'Key Dates'!$B$8+42</f>
        <v>43452</v>
      </c>
      <c r="C2178" s="22" t="s">
        <v>2834</v>
      </c>
      <c r="D2178" s="23">
        <v>201.17099999999999</v>
      </c>
      <c r="E2178" s="24" t="s">
        <v>135</v>
      </c>
      <c r="F2178" s="24" t="s">
        <v>216</v>
      </c>
      <c r="G2178" s="21"/>
      <c r="H2178" s="21"/>
    </row>
    <row r="2179" spans="1:8" s="6" customFormat="1" ht="94.5" x14ac:dyDescent="0.2">
      <c r="A2179" s="43">
        <f>+'Key Dates'!$B$8+1</f>
        <v>43411</v>
      </c>
      <c r="B2179" s="43">
        <f>+'Key Dates'!$B$8+42</f>
        <v>43452</v>
      </c>
      <c r="C2179" s="22" t="s">
        <v>2835</v>
      </c>
      <c r="D2179" s="23">
        <v>201.17099999999999</v>
      </c>
      <c r="E2179" s="24" t="s">
        <v>146</v>
      </c>
      <c r="F2179" s="24" t="s">
        <v>216</v>
      </c>
      <c r="G2179" s="21"/>
      <c r="H2179" s="21"/>
    </row>
    <row r="2180" spans="1:8" s="6" customFormat="1" ht="94.5" x14ac:dyDescent="0.2">
      <c r="A2180" s="43">
        <f>+'Key Dates'!$B$8+1</f>
        <v>43411</v>
      </c>
      <c r="B2180" s="43">
        <f>+'Key Dates'!$B$8+42</f>
        <v>43452</v>
      </c>
      <c r="C2180" s="22" t="s">
        <v>2826</v>
      </c>
      <c r="D2180" s="23">
        <v>201.17099999999999</v>
      </c>
      <c r="E2180" s="24" t="s">
        <v>147</v>
      </c>
      <c r="F2180" s="24" t="s">
        <v>216</v>
      </c>
      <c r="G2180" s="21"/>
      <c r="H2180" s="21"/>
    </row>
    <row r="2181" spans="1:8" s="6" customFormat="1" ht="110.25" x14ac:dyDescent="0.2">
      <c r="A2181" s="43">
        <f>+'Key Dates'!$B$8+1</f>
        <v>43411</v>
      </c>
      <c r="B2181" s="43">
        <f>+'Key Dates'!$B$8+42</f>
        <v>43452</v>
      </c>
      <c r="C2181" s="22" t="s">
        <v>916</v>
      </c>
      <c r="D2181" s="23" t="s">
        <v>99</v>
      </c>
      <c r="E2181" s="24" t="s">
        <v>138</v>
      </c>
      <c r="F2181" s="24" t="s">
        <v>216</v>
      </c>
      <c r="G2181" s="21"/>
      <c r="H2181" s="21"/>
    </row>
    <row r="2182" spans="1:8" s="6" customFormat="1" ht="126" x14ac:dyDescent="0.2">
      <c r="A2182" s="43">
        <f>+'Key Dates'!$B$8+1</f>
        <v>43411</v>
      </c>
      <c r="B2182" s="43">
        <f>+'Key Dates'!$B$8+42</f>
        <v>43452</v>
      </c>
      <c r="C2182" s="22" t="s">
        <v>917</v>
      </c>
      <c r="D2182" s="23" t="s">
        <v>99</v>
      </c>
      <c r="E2182" s="24" t="s">
        <v>142</v>
      </c>
      <c r="F2182" s="24" t="s">
        <v>216</v>
      </c>
      <c r="G2182" s="21"/>
      <c r="H2182" s="21"/>
    </row>
    <row r="2183" spans="1:8" s="6" customFormat="1" ht="110.25" x14ac:dyDescent="0.2">
      <c r="A2183" s="43">
        <f>+'Key Dates'!$B$8+1</f>
        <v>43411</v>
      </c>
      <c r="B2183" s="43">
        <f>+'Key Dates'!$B$8+42</f>
        <v>43452</v>
      </c>
      <c r="C2183" s="22" t="s">
        <v>918</v>
      </c>
      <c r="D2183" s="23" t="s">
        <v>99</v>
      </c>
      <c r="E2183" s="24" t="s">
        <v>158</v>
      </c>
      <c r="F2183" s="24" t="s">
        <v>216</v>
      </c>
      <c r="G2183" s="21"/>
      <c r="H2183" s="21"/>
    </row>
    <row r="2184" spans="1:8" s="6" customFormat="1" ht="110.25" x14ac:dyDescent="0.2">
      <c r="A2184" s="43">
        <f>+'Key Dates'!$B$8+1</f>
        <v>43411</v>
      </c>
      <c r="B2184" s="43">
        <f>+'Key Dates'!$B$8+42</f>
        <v>43452</v>
      </c>
      <c r="C2184" s="22" t="s">
        <v>919</v>
      </c>
      <c r="D2184" s="23" t="s">
        <v>99</v>
      </c>
      <c r="E2184" s="24" t="s">
        <v>143</v>
      </c>
      <c r="F2184" s="24" t="s">
        <v>216</v>
      </c>
      <c r="G2184" s="21"/>
      <c r="H2184" s="21"/>
    </row>
    <row r="2185" spans="1:8" s="6" customFormat="1" ht="126" x14ac:dyDescent="0.2">
      <c r="A2185" s="43">
        <f>+'Key Dates'!$B$8+1</f>
        <v>43411</v>
      </c>
      <c r="B2185" s="43">
        <f>+'Key Dates'!$B$8+42</f>
        <v>43452</v>
      </c>
      <c r="C2185" s="22" t="s">
        <v>920</v>
      </c>
      <c r="D2185" s="23" t="s">
        <v>99</v>
      </c>
      <c r="E2185" s="24" t="s">
        <v>144</v>
      </c>
      <c r="F2185" s="24" t="s">
        <v>216</v>
      </c>
      <c r="G2185" s="21"/>
      <c r="H2185" s="21"/>
    </row>
    <row r="2186" spans="1:8" s="6" customFormat="1" ht="126" x14ac:dyDescent="0.2">
      <c r="A2186" s="43">
        <f>+'Key Dates'!$B$8+1</f>
        <v>43411</v>
      </c>
      <c r="B2186" s="43">
        <f>+'Key Dates'!$B$8+42</f>
        <v>43452</v>
      </c>
      <c r="C2186" s="22" t="s">
        <v>921</v>
      </c>
      <c r="D2186" s="23" t="s">
        <v>99</v>
      </c>
      <c r="E2186" s="24" t="s">
        <v>145</v>
      </c>
      <c r="F2186" s="24" t="s">
        <v>216</v>
      </c>
      <c r="G2186" s="21"/>
      <c r="H2186" s="21"/>
    </row>
    <row r="2187" spans="1:8" s="6" customFormat="1" ht="126" x14ac:dyDescent="0.2">
      <c r="A2187" s="43">
        <f>+'Key Dates'!$B$8+1</f>
        <v>43411</v>
      </c>
      <c r="B2187" s="43">
        <f>+'Key Dates'!$B$8+42</f>
        <v>43452</v>
      </c>
      <c r="C2187" s="22" t="s">
        <v>922</v>
      </c>
      <c r="D2187" s="23" t="s">
        <v>99</v>
      </c>
      <c r="E2187" s="24" t="s">
        <v>156</v>
      </c>
      <c r="F2187" s="24" t="s">
        <v>216</v>
      </c>
      <c r="G2187" s="21"/>
      <c r="H2187" s="21"/>
    </row>
    <row r="2188" spans="1:8" s="6" customFormat="1" ht="126" x14ac:dyDescent="0.2">
      <c r="A2188" s="43">
        <f>+'Key Dates'!$B$8+1</f>
        <v>43411</v>
      </c>
      <c r="B2188" s="43">
        <f>+'Key Dates'!$B$8+42</f>
        <v>43452</v>
      </c>
      <c r="C2188" s="22" t="s">
        <v>923</v>
      </c>
      <c r="D2188" s="23" t="s">
        <v>99</v>
      </c>
      <c r="E2188" s="24" t="s">
        <v>157</v>
      </c>
      <c r="F2188" s="24" t="s">
        <v>216</v>
      </c>
      <c r="G2188" s="21"/>
      <c r="H2188" s="21"/>
    </row>
    <row r="2189" spans="1:8" s="6" customFormat="1" ht="126" x14ac:dyDescent="0.2">
      <c r="A2189" s="43">
        <f>+'Key Dates'!$B$8+1</f>
        <v>43411</v>
      </c>
      <c r="B2189" s="43">
        <f>+'Key Dates'!$B$8+42</f>
        <v>43452</v>
      </c>
      <c r="C2189" s="22" t="s">
        <v>924</v>
      </c>
      <c r="D2189" s="23" t="s">
        <v>99</v>
      </c>
      <c r="E2189" s="24" t="s">
        <v>135</v>
      </c>
      <c r="F2189" s="24" t="s">
        <v>216</v>
      </c>
      <c r="G2189" s="21"/>
      <c r="H2189" s="21"/>
    </row>
    <row r="2190" spans="1:8" s="6" customFormat="1" ht="126" x14ac:dyDescent="0.2">
      <c r="A2190" s="43">
        <f>+'Key Dates'!$B$8+1</f>
        <v>43411</v>
      </c>
      <c r="B2190" s="43">
        <f>+'Key Dates'!$B$8+42</f>
        <v>43452</v>
      </c>
      <c r="C2190" s="22" t="s">
        <v>925</v>
      </c>
      <c r="D2190" s="23" t="s">
        <v>99</v>
      </c>
      <c r="E2190" s="24" t="s">
        <v>146</v>
      </c>
      <c r="F2190" s="24" t="s">
        <v>216</v>
      </c>
      <c r="G2190" s="21"/>
      <c r="H2190" s="21"/>
    </row>
    <row r="2191" spans="1:8" s="6" customFormat="1" ht="126" x14ac:dyDescent="0.2">
      <c r="A2191" s="43">
        <f>+'Key Dates'!$B$8+1</f>
        <v>43411</v>
      </c>
      <c r="B2191" s="43">
        <f>+'Key Dates'!$B$8+42</f>
        <v>43452</v>
      </c>
      <c r="C2191" s="22" t="s">
        <v>926</v>
      </c>
      <c r="D2191" s="23" t="s">
        <v>99</v>
      </c>
      <c r="E2191" s="24" t="s">
        <v>147</v>
      </c>
      <c r="F2191" s="24" t="s">
        <v>216</v>
      </c>
      <c r="G2191" s="21"/>
      <c r="H2191" s="21"/>
    </row>
    <row r="2192" spans="1:8" s="6" customFormat="1" ht="126" x14ac:dyDescent="0.2">
      <c r="A2192" s="43">
        <f>+'Key Dates'!$B$8+2</f>
        <v>43412</v>
      </c>
      <c r="B2192" s="43">
        <f>+'Key Dates'!$B$8+2</f>
        <v>43412</v>
      </c>
      <c r="C2192" s="25" t="s">
        <v>948</v>
      </c>
      <c r="D2192" s="23" t="s">
        <v>4</v>
      </c>
      <c r="E2192" s="24" t="s">
        <v>138</v>
      </c>
      <c r="F2192" s="24" t="s">
        <v>42</v>
      </c>
      <c r="G2192" s="21"/>
      <c r="H2192" s="21"/>
    </row>
    <row r="2193" spans="1:8" s="6" customFormat="1" ht="126" x14ac:dyDescent="0.2">
      <c r="A2193" s="43">
        <f>+'Key Dates'!$B$8+2</f>
        <v>43412</v>
      </c>
      <c r="B2193" s="43">
        <f>+'Key Dates'!$B$8+2</f>
        <v>43412</v>
      </c>
      <c r="C2193" s="25" t="s">
        <v>949</v>
      </c>
      <c r="D2193" s="23" t="s">
        <v>4</v>
      </c>
      <c r="E2193" s="24" t="s">
        <v>158</v>
      </c>
      <c r="F2193" s="24" t="s">
        <v>42</v>
      </c>
      <c r="G2193" s="21"/>
      <c r="H2193" s="21"/>
    </row>
    <row r="2194" spans="1:8" s="6" customFormat="1" ht="126" x14ac:dyDescent="0.2">
      <c r="A2194" s="43">
        <f>+'Key Dates'!$B$8+2</f>
        <v>43412</v>
      </c>
      <c r="B2194" s="43">
        <f>+'Key Dates'!$B$8+2</f>
        <v>43412</v>
      </c>
      <c r="C2194" s="25" t="s">
        <v>950</v>
      </c>
      <c r="D2194" s="23" t="s">
        <v>4</v>
      </c>
      <c r="E2194" s="24" t="s">
        <v>144</v>
      </c>
      <c r="F2194" s="24" t="s">
        <v>42</v>
      </c>
      <c r="G2194" s="21"/>
      <c r="H2194" s="21"/>
    </row>
    <row r="2195" spans="1:8" s="6" customFormat="1" ht="126" x14ac:dyDescent="0.2">
      <c r="A2195" s="43">
        <f>+'Key Dates'!$B$8+2</f>
        <v>43412</v>
      </c>
      <c r="B2195" s="43">
        <f>+'Key Dates'!$B$8+2</f>
        <v>43412</v>
      </c>
      <c r="C2195" s="25" t="s">
        <v>951</v>
      </c>
      <c r="D2195" s="23" t="s">
        <v>4</v>
      </c>
      <c r="E2195" s="24" t="s">
        <v>145</v>
      </c>
      <c r="F2195" s="24" t="s">
        <v>42</v>
      </c>
      <c r="G2195" s="21"/>
      <c r="H2195" s="21"/>
    </row>
    <row r="2196" spans="1:8" s="6" customFormat="1" ht="126" x14ac:dyDescent="0.2">
      <c r="A2196" s="43">
        <f>+'Key Dates'!$B$8+2</f>
        <v>43412</v>
      </c>
      <c r="B2196" s="43">
        <f>+'Key Dates'!$B$8+2</f>
        <v>43412</v>
      </c>
      <c r="C2196" s="25" t="s">
        <v>952</v>
      </c>
      <c r="D2196" s="23" t="s">
        <v>4</v>
      </c>
      <c r="E2196" s="24" t="s">
        <v>156</v>
      </c>
      <c r="F2196" s="24" t="s">
        <v>42</v>
      </c>
      <c r="G2196" s="21"/>
      <c r="H2196" s="21"/>
    </row>
    <row r="2197" spans="1:8" s="6" customFormat="1" ht="126" x14ac:dyDescent="0.2">
      <c r="A2197" s="43">
        <f>+'Key Dates'!$B$8+2</f>
        <v>43412</v>
      </c>
      <c r="B2197" s="43">
        <f>+'Key Dates'!$B$8+2</f>
        <v>43412</v>
      </c>
      <c r="C2197" s="25" t="s">
        <v>953</v>
      </c>
      <c r="D2197" s="23" t="s">
        <v>4</v>
      </c>
      <c r="E2197" s="24" t="s">
        <v>157</v>
      </c>
      <c r="F2197" s="24" t="s">
        <v>42</v>
      </c>
      <c r="G2197" s="21"/>
      <c r="H2197" s="21"/>
    </row>
    <row r="2198" spans="1:8" s="6" customFormat="1" ht="78.75" x14ac:dyDescent="0.2">
      <c r="A2198" s="43">
        <f>+'Key Dates'!$B$8+2</f>
        <v>43412</v>
      </c>
      <c r="B2198" s="43">
        <f>+'Key Dates'!$B$8+3</f>
        <v>43413</v>
      </c>
      <c r="C2198" s="25" t="s">
        <v>995</v>
      </c>
      <c r="D2198" s="23" t="s">
        <v>988</v>
      </c>
      <c r="E2198" s="24" t="s">
        <v>138</v>
      </c>
      <c r="F2198" s="24" t="s">
        <v>42</v>
      </c>
      <c r="G2198" s="21"/>
      <c r="H2198" s="21"/>
    </row>
    <row r="2199" spans="1:8" s="6" customFormat="1" ht="94.5" x14ac:dyDescent="0.2">
      <c r="A2199" s="43">
        <f>+'Key Dates'!$B$8+2</f>
        <v>43412</v>
      </c>
      <c r="B2199" s="43">
        <f>+'Key Dates'!$B$8+3</f>
        <v>43413</v>
      </c>
      <c r="C2199" s="25" t="s">
        <v>996</v>
      </c>
      <c r="D2199" s="23" t="s">
        <v>988</v>
      </c>
      <c r="E2199" s="24" t="s">
        <v>142</v>
      </c>
      <c r="F2199" s="24" t="s">
        <v>42</v>
      </c>
      <c r="G2199" s="21"/>
      <c r="H2199" s="21"/>
    </row>
    <row r="2200" spans="1:8" s="6" customFormat="1" ht="94.5" x14ac:dyDescent="0.2">
      <c r="A2200" s="43">
        <f>+'Key Dates'!$B$8+2</f>
        <v>43412</v>
      </c>
      <c r="B2200" s="43">
        <f>+'Key Dates'!$B$8+3</f>
        <v>43413</v>
      </c>
      <c r="C2200" s="25" t="s">
        <v>997</v>
      </c>
      <c r="D2200" s="23" t="s">
        <v>988</v>
      </c>
      <c r="E2200" s="24" t="s">
        <v>158</v>
      </c>
      <c r="F2200" s="24" t="s">
        <v>42</v>
      </c>
      <c r="G2200" s="21"/>
      <c r="H2200" s="21"/>
    </row>
    <row r="2201" spans="1:8" s="6" customFormat="1" ht="94.5" x14ac:dyDescent="0.2">
      <c r="A2201" s="43">
        <f>+'Key Dates'!$B$8+2</f>
        <v>43412</v>
      </c>
      <c r="B2201" s="43">
        <f>+'Key Dates'!$B$8+3</f>
        <v>43413</v>
      </c>
      <c r="C2201" s="25" t="s">
        <v>998</v>
      </c>
      <c r="D2201" s="23" t="s">
        <v>988</v>
      </c>
      <c r="E2201" s="24" t="s">
        <v>144</v>
      </c>
      <c r="F2201" s="24" t="s">
        <v>42</v>
      </c>
      <c r="G2201" s="21"/>
      <c r="H2201" s="21"/>
    </row>
    <row r="2202" spans="1:8" s="6" customFormat="1" ht="94.5" x14ac:dyDescent="0.2">
      <c r="A2202" s="43">
        <f>+'Key Dates'!$B$8+2</f>
        <v>43412</v>
      </c>
      <c r="B2202" s="43">
        <f>+'Key Dates'!$B$8+3</f>
        <v>43413</v>
      </c>
      <c r="C2202" s="25" t="s">
        <v>999</v>
      </c>
      <c r="D2202" s="23" t="s">
        <v>988</v>
      </c>
      <c r="E2202" s="24" t="s">
        <v>146</v>
      </c>
      <c r="F2202" s="24" t="s">
        <v>42</v>
      </c>
      <c r="G2202" s="21"/>
      <c r="H2202" s="21"/>
    </row>
    <row r="2203" spans="1:8" s="6" customFormat="1" ht="236.25" x14ac:dyDescent="0.2">
      <c r="A2203" s="43">
        <f>+'Key Dates'!$B$8+3</f>
        <v>43413</v>
      </c>
      <c r="B2203" s="43">
        <f>+'Key Dates'!$B$8+10</f>
        <v>43420</v>
      </c>
      <c r="C2203" s="25" t="s">
        <v>1812</v>
      </c>
      <c r="D2203" s="23" t="s">
        <v>126</v>
      </c>
      <c r="E2203" s="24" t="s">
        <v>138</v>
      </c>
      <c r="F2203" s="24" t="s">
        <v>42</v>
      </c>
      <c r="G2203" s="21"/>
      <c r="H2203" s="21"/>
    </row>
    <row r="2204" spans="1:8" s="6" customFormat="1" ht="252" x14ac:dyDescent="0.2">
      <c r="A2204" s="43">
        <f>+'Key Dates'!$B$8+3</f>
        <v>43413</v>
      </c>
      <c r="B2204" s="43">
        <f>+'Key Dates'!$B$8+10</f>
        <v>43420</v>
      </c>
      <c r="C2204" s="25" t="s">
        <v>1813</v>
      </c>
      <c r="D2204" s="23" t="s">
        <v>126</v>
      </c>
      <c r="E2204" s="24" t="s">
        <v>141</v>
      </c>
      <c r="F2204" s="24" t="s">
        <v>42</v>
      </c>
      <c r="G2204" s="21"/>
      <c r="H2204" s="21"/>
    </row>
    <row r="2205" spans="1:8" s="6" customFormat="1" ht="252" x14ac:dyDescent="0.2">
      <c r="A2205" s="43">
        <f>+'Key Dates'!$B$8+3</f>
        <v>43413</v>
      </c>
      <c r="B2205" s="43">
        <f>+'Key Dates'!$B$8+10</f>
        <v>43420</v>
      </c>
      <c r="C2205" s="25" t="s">
        <v>1814</v>
      </c>
      <c r="D2205" s="23" t="s">
        <v>126</v>
      </c>
      <c r="E2205" s="24" t="s">
        <v>142</v>
      </c>
      <c r="F2205" s="24" t="s">
        <v>42</v>
      </c>
      <c r="G2205" s="21"/>
      <c r="H2205" s="21"/>
    </row>
    <row r="2206" spans="1:8" s="6" customFormat="1" ht="236.25" x14ac:dyDescent="0.2">
      <c r="A2206" s="43">
        <f>+'Key Dates'!$B$8+3</f>
        <v>43413</v>
      </c>
      <c r="B2206" s="43">
        <f>+'Key Dates'!$B$8+10</f>
        <v>43420</v>
      </c>
      <c r="C2206" s="25" t="s">
        <v>1815</v>
      </c>
      <c r="D2206" s="23" t="s">
        <v>126</v>
      </c>
      <c r="E2206" s="24" t="s">
        <v>158</v>
      </c>
      <c r="F2206" s="24" t="s">
        <v>42</v>
      </c>
      <c r="G2206" s="21"/>
      <c r="H2206" s="21"/>
    </row>
    <row r="2207" spans="1:8" s="6" customFormat="1" ht="110.25" x14ac:dyDescent="0.2">
      <c r="A2207" s="43">
        <f>+'Key Dates'!$B$8+3</f>
        <v>43413</v>
      </c>
      <c r="B2207" s="43">
        <f>+'Key Dates'!$B$8+10</f>
        <v>43420</v>
      </c>
      <c r="C2207" s="25" t="s">
        <v>2852</v>
      </c>
      <c r="D2207" s="23" t="s">
        <v>971</v>
      </c>
      <c r="E2207" s="24" t="s">
        <v>138</v>
      </c>
      <c r="F2207" s="24" t="s">
        <v>42</v>
      </c>
      <c r="G2207" s="21"/>
      <c r="H2207" s="21"/>
    </row>
    <row r="2208" spans="1:8" s="6" customFormat="1" ht="126" x14ac:dyDescent="0.2">
      <c r="A2208" s="43">
        <f>+'Key Dates'!$B$8+3</f>
        <v>43413</v>
      </c>
      <c r="B2208" s="43">
        <f>+'Key Dates'!$B$8+10</f>
        <v>43420</v>
      </c>
      <c r="C2208" s="25" t="s">
        <v>2853</v>
      </c>
      <c r="D2208" s="23" t="s">
        <v>971</v>
      </c>
      <c r="E2208" s="24" t="s">
        <v>142</v>
      </c>
      <c r="F2208" s="24" t="s">
        <v>42</v>
      </c>
      <c r="G2208" s="21"/>
      <c r="H2208" s="21"/>
    </row>
    <row r="2209" spans="1:8" s="6" customFormat="1" ht="110.25" x14ac:dyDescent="0.2">
      <c r="A2209" s="43">
        <f>+'Key Dates'!$B$8+3</f>
        <v>43413</v>
      </c>
      <c r="B2209" s="43">
        <f>+'Key Dates'!$B$8+10</f>
        <v>43420</v>
      </c>
      <c r="C2209" s="25" t="s">
        <v>2854</v>
      </c>
      <c r="D2209" s="23" t="s">
        <v>971</v>
      </c>
      <c r="E2209" s="24" t="s">
        <v>158</v>
      </c>
      <c r="F2209" s="24" t="s">
        <v>42</v>
      </c>
      <c r="G2209" s="21"/>
      <c r="H2209" s="21"/>
    </row>
    <row r="2210" spans="1:8" s="6" customFormat="1" ht="110.25" x14ac:dyDescent="0.2">
      <c r="A2210" s="43">
        <f>+'Key Dates'!$B$8+3</f>
        <v>43413</v>
      </c>
      <c r="B2210" s="43">
        <f>+'Key Dates'!$B$8+10</f>
        <v>43420</v>
      </c>
      <c r="C2210" s="25" t="s">
        <v>2855</v>
      </c>
      <c r="D2210" s="23" t="s">
        <v>971</v>
      </c>
      <c r="E2210" s="24" t="s">
        <v>143</v>
      </c>
      <c r="F2210" s="24" t="s">
        <v>42</v>
      </c>
      <c r="G2210" s="21"/>
      <c r="H2210" s="21"/>
    </row>
    <row r="2211" spans="1:8" s="6" customFormat="1" ht="126" x14ac:dyDescent="0.2">
      <c r="A2211" s="43">
        <f>+'Key Dates'!$B$8+3</f>
        <v>43413</v>
      </c>
      <c r="B2211" s="43">
        <f>+'Key Dates'!$B$8+10</f>
        <v>43420</v>
      </c>
      <c r="C2211" s="25" t="s">
        <v>2856</v>
      </c>
      <c r="D2211" s="23" t="s">
        <v>971</v>
      </c>
      <c r="E2211" s="24" t="s">
        <v>144</v>
      </c>
      <c r="F2211" s="24" t="s">
        <v>42</v>
      </c>
      <c r="G2211" s="21"/>
      <c r="H2211" s="21"/>
    </row>
    <row r="2212" spans="1:8" s="6" customFormat="1" ht="126" x14ac:dyDescent="0.2">
      <c r="A2212" s="43">
        <f>+'Key Dates'!$B$8+3</f>
        <v>43413</v>
      </c>
      <c r="B2212" s="43">
        <f>+'Key Dates'!$B$8+10</f>
        <v>43420</v>
      </c>
      <c r="C2212" s="25" t="s">
        <v>2857</v>
      </c>
      <c r="D2212" s="23" t="s">
        <v>971</v>
      </c>
      <c r="E2212" s="24" t="s">
        <v>145</v>
      </c>
      <c r="F2212" s="24" t="s">
        <v>42</v>
      </c>
      <c r="G2212" s="21"/>
      <c r="H2212" s="21"/>
    </row>
    <row r="2213" spans="1:8" s="6" customFormat="1" ht="126" x14ac:dyDescent="0.2">
      <c r="A2213" s="43">
        <f>+'Key Dates'!$B$8+3</f>
        <v>43413</v>
      </c>
      <c r="B2213" s="43">
        <f>+'Key Dates'!$B$8+10</f>
        <v>43420</v>
      </c>
      <c r="C2213" s="25" t="s">
        <v>2858</v>
      </c>
      <c r="D2213" s="23" t="s">
        <v>971</v>
      </c>
      <c r="E2213" s="24" t="s">
        <v>156</v>
      </c>
      <c r="F2213" s="24" t="s">
        <v>42</v>
      </c>
      <c r="G2213" s="21"/>
      <c r="H2213" s="21"/>
    </row>
    <row r="2214" spans="1:8" s="6" customFormat="1" ht="126" x14ac:dyDescent="0.2">
      <c r="A2214" s="43">
        <f>+'Key Dates'!$B$8+3</f>
        <v>43413</v>
      </c>
      <c r="B2214" s="43">
        <f>+'Key Dates'!$B$8+10</f>
        <v>43420</v>
      </c>
      <c r="C2214" s="25" t="s">
        <v>2859</v>
      </c>
      <c r="D2214" s="23" t="s">
        <v>971</v>
      </c>
      <c r="E2214" s="24" t="s">
        <v>157</v>
      </c>
      <c r="F2214" s="24" t="s">
        <v>42</v>
      </c>
      <c r="G2214" s="21"/>
      <c r="H2214" s="21"/>
    </row>
    <row r="2215" spans="1:8" s="6" customFormat="1" ht="126" x14ac:dyDescent="0.2">
      <c r="A2215" s="43">
        <f>+'Key Dates'!$B$8+3</f>
        <v>43413</v>
      </c>
      <c r="B2215" s="43">
        <f>+'Key Dates'!$B$8+10</f>
        <v>43420</v>
      </c>
      <c r="C2215" s="25" t="s">
        <v>2860</v>
      </c>
      <c r="D2215" s="23" t="s">
        <v>971</v>
      </c>
      <c r="E2215" s="24" t="s">
        <v>135</v>
      </c>
      <c r="F2215" s="24" t="s">
        <v>42</v>
      </c>
      <c r="G2215" s="21"/>
      <c r="H2215" s="21"/>
    </row>
    <row r="2216" spans="1:8" s="6" customFormat="1" ht="126" x14ac:dyDescent="0.2">
      <c r="A2216" s="43">
        <f>+'Key Dates'!$B$8+3</f>
        <v>43413</v>
      </c>
      <c r="B2216" s="43">
        <f>+'Key Dates'!$B$8+10</f>
        <v>43420</v>
      </c>
      <c r="C2216" s="25" t="s">
        <v>2861</v>
      </c>
      <c r="D2216" s="23" t="s">
        <v>971</v>
      </c>
      <c r="E2216" s="24" t="s">
        <v>146</v>
      </c>
      <c r="F2216" s="24" t="s">
        <v>42</v>
      </c>
      <c r="G2216" s="21"/>
      <c r="H2216" s="21"/>
    </row>
    <row r="2217" spans="1:8" s="6" customFormat="1" ht="126" x14ac:dyDescent="0.2">
      <c r="A2217" s="43">
        <f>+'Key Dates'!$B$8+3</f>
        <v>43413</v>
      </c>
      <c r="B2217" s="43">
        <f>+'Key Dates'!$B$8+10</f>
        <v>43420</v>
      </c>
      <c r="C2217" s="25" t="s">
        <v>2862</v>
      </c>
      <c r="D2217" s="23" t="s">
        <v>971</v>
      </c>
      <c r="E2217" s="24" t="s">
        <v>147</v>
      </c>
      <c r="F2217" s="24" t="s">
        <v>42</v>
      </c>
      <c r="G2217" s="21"/>
      <c r="H2217" s="21"/>
    </row>
    <row r="2218" spans="1:8" s="6" customFormat="1" ht="78.75" x14ac:dyDescent="0.2">
      <c r="A2218" s="43">
        <f>+'Key Dates'!$B$8+3</f>
        <v>43413</v>
      </c>
      <c r="B2218" s="43">
        <f>+'Key Dates'!$B$8+11</f>
        <v>43421</v>
      </c>
      <c r="C2218" s="25" t="s">
        <v>1828</v>
      </c>
      <c r="D2218" s="23" t="s">
        <v>1827</v>
      </c>
      <c r="E2218" s="24" t="s">
        <v>138</v>
      </c>
      <c r="F2218" s="24" t="s">
        <v>120</v>
      </c>
      <c r="G2218" s="21"/>
      <c r="H2218" s="21"/>
    </row>
    <row r="2219" spans="1:8" s="6" customFormat="1" ht="78.75" x14ac:dyDescent="0.2">
      <c r="A2219" s="43">
        <f>+'Key Dates'!$B$8+3</f>
        <v>43413</v>
      </c>
      <c r="B2219" s="43">
        <f>+'Key Dates'!$B$8+11</f>
        <v>43421</v>
      </c>
      <c r="C2219" s="25" t="s">
        <v>1829</v>
      </c>
      <c r="D2219" s="23" t="s">
        <v>1827</v>
      </c>
      <c r="E2219" s="24" t="s">
        <v>142</v>
      </c>
      <c r="F2219" s="24" t="s">
        <v>120</v>
      </c>
      <c r="G2219" s="21"/>
      <c r="H2219" s="21"/>
    </row>
    <row r="2220" spans="1:8" s="6" customFormat="1" ht="78.75" x14ac:dyDescent="0.2">
      <c r="A2220" s="43">
        <f>+'Key Dates'!$B$8+3</f>
        <v>43413</v>
      </c>
      <c r="B2220" s="43">
        <f>+'Key Dates'!$B$8+11</f>
        <v>43421</v>
      </c>
      <c r="C2220" s="25" t="s">
        <v>1830</v>
      </c>
      <c r="D2220" s="23" t="s">
        <v>1827</v>
      </c>
      <c r="E2220" s="24" t="s">
        <v>158</v>
      </c>
      <c r="F2220" s="24" t="s">
        <v>120</v>
      </c>
      <c r="G2220" s="21"/>
      <c r="H2220" s="21"/>
    </row>
    <row r="2221" spans="1:8" s="6" customFormat="1" ht="78.75" x14ac:dyDescent="0.2">
      <c r="A2221" s="43">
        <f>+'Key Dates'!$B$8+3</f>
        <v>43413</v>
      </c>
      <c r="B2221" s="43">
        <f>+'Key Dates'!$B$8+11</f>
        <v>43421</v>
      </c>
      <c r="C2221" s="25" t="s">
        <v>1831</v>
      </c>
      <c r="D2221" s="23" t="s">
        <v>1827</v>
      </c>
      <c r="E2221" s="24" t="s">
        <v>144</v>
      </c>
      <c r="F2221" s="24" t="s">
        <v>120</v>
      </c>
      <c r="G2221" s="21"/>
      <c r="H2221" s="21"/>
    </row>
    <row r="2222" spans="1:8" s="6" customFormat="1" ht="78.75" x14ac:dyDescent="0.2">
      <c r="A2222" s="43">
        <f>+'Key Dates'!$B$8+3</f>
        <v>43413</v>
      </c>
      <c r="B2222" s="43">
        <f>+'Key Dates'!$B$8+11</f>
        <v>43421</v>
      </c>
      <c r="C2222" s="25" t="s">
        <v>1832</v>
      </c>
      <c r="D2222" s="23" t="s">
        <v>1827</v>
      </c>
      <c r="E2222" s="24" t="s">
        <v>145</v>
      </c>
      <c r="F2222" s="24" t="s">
        <v>120</v>
      </c>
      <c r="G2222" s="21"/>
      <c r="H2222" s="21"/>
    </row>
    <row r="2223" spans="1:8" s="6" customFormat="1" ht="78.75" x14ac:dyDescent="0.2">
      <c r="A2223" s="43">
        <f>+'Key Dates'!$B$8+3</f>
        <v>43413</v>
      </c>
      <c r="B2223" s="43">
        <f>+'Key Dates'!$B$8+11</f>
        <v>43421</v>
      </c>
      <c r="C2223" s="25" t="s">
        <v>1833</v>
      </c>
      <c r="D2223" s="23" t="s">
        <v>1827</v>
      </c>
      <c r="E2223" s="24" t="s">
        <v>156</v>
      </c>
      <c r="F2223" s="24" t="s">
        <v>120</v>
      </c>
      <c r="G2223" s="21"/>
      <c r="H2223" s="21"/>
    </row>
    <row r="2224" spans="1:8" s="6" customFormat="1" ht="78.75" x14ac:dyDescent="0.2">
      <c r="A2224" s="43">
        <f>+'Key Dates'!$B$8+3</f>
        <v>43413</v>
      </c>
      <c r="B2224" s="43">
        <f>+'Key Dates'!$B$8+11</f>
        <v>43421</v>
      </c>
      <c r="C2224" s="25" t="s">
        <v>1834</v>
      </c>
      <c r="D2224" s="23" t="s">
        <v>1827</v>
      </c>
      <c r="E2224" s="24" t="s">
        <v>157</v>
      </c>
      <c r="F2224" s="24" t="s">
        <v>120</v>
      </c>
      <c r="G2224" s="21"/>
      <c r="H2224" s="21"/>
    </row>
    <row r="2225" spans="1:8" s="6" customFormat="1" ht="47.25" x14ac:dyDescent="0.2">
      <c r="A2225" s="43">
        <f>+'Key Dates'!$B$17</f>
        <v>43416</v>
      </c>
      <c r="B2225" s="43">
        <f>+'Key Dates'!$B$17</f>
        <v>43416</v>
      </c>
      <c r="C2225" s="25" t="s">
        <v>1134</v>
      </c>
      <c r="D2225" s="23" t="s">
        <v>43</v>
      </c>
      <c r="E2225" s="24" t="s">
        <v>44</v>
      </c>
      <c r="F2225" s="24" t="s">
        <v>44</v>
      </c>
      <c r="G2225" s="21"/>
      <c r="H2225" s="21"/>
    </row>
    <row r="2226" spans="1:8" s="6" customFormat="1" ht="126" x14ac:dyDescent="0.2">
      <c r="A2226" s="43">
        <f>+'Key Dates'!$B$8+7</f>
        <v>43417</v>
      </c>
      <c r="B2226" s="43">
        <f>+'Key Dates'!$B$8+7</f>
        <v>43417</v>
      </c>
      <c r="C2226" s="25" t="s">
        <v>2098</v>
      </c>
      <c r="D2226" s="23" t="s">
        <v>54</v>
      </c>
      <c r="E2226" s="24" t="s">
        <v>138</v>
      </c>
      <c r="F2226" s="24" t="s">
        <v>46</v>
      </c>
      <c r="G2226" s="21"/>
      <c r="H2226" s="21"/>
    </row>
    <row r="2227" spans="1:8" s="6" customFormat="1" ht="126" x14ac:dyDescent="0.2">
      <c r="A2227" s="43">
        <f>+'Key Dates'!$B$8+7</f>
        <v>43417</v>
      </c>
      <c r="B2227" s="43">
        <f>+'Key Dates'!$B$8+7</f>
        <v>43417</v>
      </c>
      <c r="C2227" s="25" t="s">
        <v>2099</v>
      </c>
      <c r="D2227" s="23" t="s">
        <v>54</v>
      </c>
      <c r="E2227" s="24" t="s">
        <v>141</v>
      </c>
      <c r="F2227" s="24" t="s">
        <v>46</v>
      </c>
      <c r="G2227" s="21"/>
      <c r="H2227" s="21"/>
    </row>
    <row r="2228" spans="1:8" s="6" customFormat="1" ht="126" x14ac:dyDescent="0.2">
      <c r="A2228" s="43">
        <f>+'Key Dates'!$B$8+7</f>
        <v>43417</v>
      </c>
      <c r="B2228" s="43">
        <f>+'Key Dates'!$B$8+7</f>
        <v>43417</v>
      </c>
      <c r="C2228" s="25" t="s">
        <v>2100</v>
      </c>
      <c r="D2228" s="23" t="s">
        <v>54</v>
      </c>
      <c r="E2228" s="24" t="s">
        <v>142</v>
      </c>
      <c r="F2228" s="24" t="s">
        <v>46</v>
      </c>
      <c r="G2228" s="21"/>
      <c r="H2228" s="21"/>
    </row>
    <row r="2229" spans="1:8" s="6" customFormat="1" ht="126" x14ac:dyDescent="0.2">
      <c r="A2229" s="43">
        <f>+'Key Dates'!$B$8+7</f>
        <v>43417</v>
      </c>
      <c r="B2229" s="43">
        <f>+'Key Dates'!$B$8+7</f>
        <v>43417</v>
      </c>
      <c r="C2229" s="25" t="s">
        <v>2101</v>
      </c>
      <c r="D2229" s="23" t="s">
        <v>54</v>
      </c>
      <c r="E2229" s="24" t="s">
        <v>158</v>
      </c>
      <c r="F2229" s="24" t="s">
        <v>46</v>
      </c>
      <c r="G2229" s="21"/>
      <c r="H2229" s="21"/>
    </row>
    <row r="2230" spans="1:8" s="6" customFormat="1" ht="126" x14ac:dyDescent="0.2">
      <c r="A2230" s="43">
        <f>+'Key Dates'!$B$8+7</f>
        <v>43417</v>
      </c>
      <c r="B2230" s="43">
        <f>+'Key Dates'!$B$8+7</f>
        <v>43417</v>
      </c>
      <c r="C2230" s="25" t="s">
        <v>2102</v>
      </c>
      <c r="D2230" s="23" t="s">
        <v>54</v>
      </c>
      <c r="E2230" s="24" t="s">
        <v>143</v>
      </c>
      <c r="F2230" s="24" t="s">
        <v>46</v>
      </c>
      <c r="G2230" s="21"/>
      <c r="H2230" s="21"/>
    </row>
    <row r="2231" spans="1:8" s="6" customFormat="1" ht="126" x14ac:dyDescent="0.2">
      <c r="A2231" s="43">
        <f>+'Key Dates'!$B$8+7</f>
        <v>43417</v>
      </c>
      <c r="B2231" s="43">
        <f>+'Key Dates'!$B$8+7</f>
        <v>43417</v>
      </c>
      <c r="C2231" s="25" t="s">
        <v>2103</v>
      </c>
      <c r="D2231" s="23" t="s">
        <v>54</v>
      </c>
      <c r="E2231" s="24" t="s">
        <v>144</v>
      </c>
      <c r="F2231" s="24" t="s">
        <v>46</v>
      </c>
      <c r="G2231" s="21"/>
      <c r="H2231" s="21"/>
    </row>
    <row r="2232" spans="1:8" s="6" customFormat="1" ht="126" x14ac:dyDescent="0.2">
      <c r="A2232" s="43">
        <f>+'Key Dates'!$B$8+7</f>
        <v>43417</v>
      </c>
      <c r="B2232" s="43">
        <f>+'Key Dates'!$B$8+7</f>
        <v>43417</v>
      </c>
      <c r="C2232" s="25" t="s">
        <v>2104</v>
      </c>
      <c r="D2232" s="23" t="s">
        <v>54</v>
      </c>
      <c r="E2232" s="24" t="s">
        <v>145</v>
      </c>
      <c r="F2232" s="24" t="s">
        <v>46</v>
      </c>
      <c r="G2232" s="21"/>
      <c r="H2232" s="21"/>
    </row>
    <row r="2233" spans="1:8" s="6" customFormat="1" ht="126" x14ac:dyDescent="0.2">
      <c r="A2233" s="43">
        <f>+'Key Dates'!$B$8+7</f>
        <v>43417</v>
      </c>
      <c r="B2233" s="43">
        <f>+'Key Dates'!$B$8+7</f>
        <v>43417</v>
      </c>
      <c r="C2233" s="25" t="s">
        <v>2105</v>
      </c>
      <c r="D2233" s="23" t="s">
        <v>54</v>
      </c>
      <c r="E2233" s="24" t="s">
        <v>156</v>
      </c>
      <c r="F2233" s="24" t="s">
        <v>46</v>
      </c>
      <c r="G2233" s="21"/>
      <c r="H2233" s="21"/>
    </row>
    <row r="2234" spans="1:8" s="6" customFormat="1" ht="126" x14ac:dyDescent="0.2">
      <c r="A2234" s="43">
        <f>+'Key Dates'!$B$8+7</f>
        <v>43417</v>
      </c>
      <c r="B2234" s="43">
        <f>+'Key Dates'!$B$8+7</f>
        <v>43417</v>
      </c>
      <c r="C2234" s="25" t="s">
        <v>2106</v>
      </c>
      <c r="D2234" s="23" t="s">
        <v>54</v>
      </c>
      <c r="E2234" s="24" t="s">
        <v>157</v>
      </c>
      <c r="F2234" s="24" t="s">
        <v>46</v>
      </c>
      <c r="G2234" s="21"/>
      <c r="H2234" s="21"/>
    </row>
    <row r="2235" spans="1:8" s="6" customFormat="1" ht="126" x14ac:dyDescent="0.2">
      <c r="A2235" s="43">
        <f>+'Key Dates'!$B$8+7</f>
        <v>43417</v>
      </c>
      <c r="B2235" s="43">
        <f>+'Key Dates'!$B$8+7</f>
        <v>43417</v>
      </c>
      <c r="C2235" s="25" t="s">
        <v>2107</v>
      </c>
      <c r="D2235" s="23" t="s">
        <v>54</v>
      </c>
      <c r="E2235" s="24" t="s">
        <v>135</v>
      </c>
      <c r="F2235" s="24" t="s">
        <v>46</v>
      </c>
      <c r="G2235" s="21"/>
      <c r="H2235" s="21"/>
    </row>
    <row r="2236" spans="1:8" s="6" customFormat="1" ht="126" x14ac:dyDescent="0.2">
      <c r="A2236" s="43">
        <f>+'Key Dates'!$B$8+7</f>
        <v>43417</v>
      </c>
      <c r="B2236" s="43">
        <f>+'Key Dates'!$B$8+7</f>
        <v>43417</v>
      </c>
      <c r="C2236" s="25" t="s">
        <v>2108</v>
      </c>
      <c r="D2236" s="23" t="s">
        <v>54</v>
      </c>
      <c r="E2236" s="24" t="s">
        <v>146</v>
      </c>
      <c r="F2236" s="24" t="s">
        <v>46</v>
      </c>
      <c r="G2236" s="21"/>
      <c r="H2236" s="21"/>
    </row>
    <row r="2237" spans="1:8" s="6" customFormat="1" ht="126" x14ac:dyDescent="0.2">
      <c r="A2237" s="43">
        <f>+'Key Dates'!$B$8+7</f>
        <v>43417</v>
      </c>
      <c r="B2237" s="43">
        <f>+'Key Dates'!$B$8+7</f>
        <v>43417</v>
      </c>
      <c r="C2237" s="25" t="s">
        <v>2109</v>
      </c>
      <c r="D2237" s="23" t="s">
        <v>54</v>
      </c>
      <c r="E2237" s="24" t="s">
        <v>147</v>
      </c>
      <c r="F2237" s="24" t="s">
        <v>46</v>
      </c>
      <c r="G2237" s="21"/>
      <c r="H2237" s="21"/>
    </row>
    <row r="2238" spans="1:8" s="6" customFormat="1" ht="157.5" x14ac:dyDescent="0.2">
      <c r="A2238" s="43">
        <f>+'Key Dates'!$B$36-90</f>
        <v>43418</v>
      </c>
      <c r="B2238" s="43">
        <f>+'Key Dates'!$B$36-90</f>
        <v>43418</v>
      </c>
      <c r="C2238" s="25" t="s">
        <v>1159</v>
      </c>
      <c r="D2238" s="23" t="s">
        <v>1141</v>
      </c>
      <c r="E2238" s="24" t="s">
        <v>226</v>
      </c>
      <c r="F2238" s="24" t="s">
        <v>49</v>
      </c>
      <c r="G2238" s="21"/>
      <c r="H2238" s="21"/>
    </row>
    <row r="2239" spans="1:8" s="6" customFormat="1" ht="141.75" x14ac:dyDescent="0.2">
      <c r="A2239" s="43">
        <f>+'Key Dates'!$B$36-90</f>
        <v>43418</v>
      </c>
      <c r="B2239" s="43">
        <f>+'Key Dates'!$B$36-90</f>
        <v>43418</v>
      </c>
      <c r="C2239" s="25" t="s">
        <v>1236</v>
      </c>
      <c r="D2239" s="23" t="s">
        <v>1245</v>
      </c>
      <c r="E2239" s="24" t="s">
        <v>226</v>
      </c>
      <c r="F2239" s="24" t="s">
        <v>2144</v>
      </c>
      <c r="G2239" s="21"/>
      <c r="H2239" s="21"/>
    </row>
    <row r="2240" spans="1:8" s="6" customFormat="1" ht="110.25" x14ac:dyDescent="0.2">
      <c r="A2240" s="43">
        <f>+'Key Dates'!$B$36-90</f>
        <v>43418</v>
      </c>
      <c r="B2240" s="43">
        <f>+'Key Dates'!$B$36-90</f>
        <v>43418</v>
      </c>
      <c r="C2240" s="25" t="s">
        <v>1248</v>
      </c>
      <c r="D2240" s="23" t="s">
        <v>1246</v>
      </c>
      <c r="E2240" s="24" t="s">
        <v>226</v>
      </c>
      <c r="F2240" s="24" t="s">
        <v>1247</v>
      </c>
      <c r="G2240" s="21"/>
      <c r="H2240" s="21"/>
    </row>
    <row r="2241" spans="1:8" s="6" customFormat="1" ht="94.5" x14ac:dyDescent="0.2">
      <c r="A2241" s="43">
        <f>+'Key Dates'!$B$8+10</f>
        <v>43420</v>
      </c>
      <c r="B2241" s="43">
        <f>+'Key Dates'!$B$8+10</f>
        <v>43420</v>
      </c>
      <c r="C2241" s="25" t="s">
        <v>1043</v>
      </c>
      <c r="D2241" s="23" t="s">
        <v>1033</v>
      </c>
      <c r="E2241" s="24" t="s">
        <v>138</v>
      </c>
      <c r="F2241" s="24" t="s">
        <v>216</v>
      </c>
      <c r="G2241" s="21"/>
      <c r="H2241" s="21"/>
    </row>
    <row r="2242" spans="1:8" s="6" customFormat="1" ht="94.5" x14ac:dyDescent="0.2">
      <c r="A2242" s="43">
        <f>+'Key Dates'!$B$8+10</f>
        <v>43420</v>
      </c>
      <c r="B2242" s="43">
        <f>+'Key Dates'!$B$8+10</f>
        <v>43420</v>
      </c>
      <c r="C2242" s="25" t="s">
        <v>1044</v>
      </c>
      <c r="D2242" s="23" t="s">
        <v>1033</v>
      </c>
      <c r="E2242" s="24" t="s">
        <v>142</v>
      </c>
      <c r="F2242" s="24" t="s">
        <v>216</v>
      </c>
      <c r="G2242" s="21"/>
      <c r="H2242" s="21"/>
    </row>
    <row r="2243" spans="1:8" s="6" customFormat="1" ht="94.5" x14ac:dyDescent="0.2">
      <c r="A2243" s="43">
        <f>+'Key Dates'!$B$8+10</f>
        <v>43420</v>
      </c>
      <c r="B2243" s="43">
        <f>+'Key Dates'!$B$8+10</f>
        <v>43420</v>
      </c>
      <c r="C2243" s="25" t="s">
        <v>1045</v>
      </c>
      <c r="D2243" s="23" t="s">
        <v>1033</v>
      </c>
      <c r="E2243" s="24" t="s">
        <v>158</v>
      </c>
      <c r="F2243" s="24" t="s">
        <v>216</v>
      </c>
      <c r="G2243" s="21"/>
      <c r="H2243" s="21"/>
    </row>
    <row r="2244" spans="1:8" s="6" customFormat="1" ht="63" x14ac:dyDescent="0.2">
      <c r="A2244" s="43">
        <f>+'Key Dates'!$B$8+10</f>
        <v>43420</v>
      </c>
      <c r="B2244" s="43">
        <f>+'Key Dates'!$B$8+10</f>
        <v>43420</v>
      </c>
      <c r="C2244" s="25" t="s">
        <v>1586</v>
      </c>
      <c r="D2244" s="23" t="s">
        <v>1562</v>
      </c>
      <c r="E2244" s="24" t="s">
        <v>138</v>
      </c>
      <c r="F2244" s="24" t="s">
        <v>46</v>
      </c>
      <c r="G2244" s="21"/>
      <c r="H2244" s="21"/>
    </row>
    <row r="2245" spans="1:8" s="6" customFormat="1" ht="78.75" x14ac:dyDescent="0.2">
      <c r="A2245" s="43">
        <f>+'Key Dates'!$B$8+10</f>
        <v>43420</v>
      </c>
      <c r="B2245" s="43">
        <f>+'Key Dates'!$B$8+10</f>
        <v>43420</v>
      </c>
      <c r="C2245" s="25" t="s">
        <v>1585</v>
      </c>
      <c r="D2245" s="23" t="s">
        <v>1562</v>
      </c>
      <c r="E2245" s="24" t="s">
        <v>141</v>
      </c>
      <c r="F2245" s="24" t="s">
        <v>46</v>
      </c>
      <c r="G2245" s="21"/>
      <c r="H2245" s="21"/>
    </row>
    <row r="2246" spans="1:8" s="6" customFormat="1" ht="63" x14ac:dyDescent="0.2">
      <c r="A2246" s="43">
        <f>+'Key Dates'!$B$8+10</f>
        <v>43420</v>
      </c>
      <c r="B2246" s="43">
        <f>+'Key Dates'!$B$8+10</f>
        <v>43420</v>
      </c>
      <c r="C2246" s="25" t="s">
        <v>1584</v>
      </c>
      <c r="D2246" s="23" t="s">
        <v>1562</v>
      </c>
      <c r="E2246" s="24" t="s">
        <v>142</v>
      </c>
      <c r="F2246" s="24" t="s">
        <v>46</v>
      </c>
      <c r="G2246" s="21"/>
      <c r="H2246" s="21"/>
    </row>
    <row r="2247" spans="1:8" s="6" customFormat="1" ht="63" x14ac:dyDescent="0.2">
      <c r="A2247" s="43">
        <f>+'Key Dates'!$B$8+10</f>
        <v>43420</v>
      </c>
      <c r="B2247" s="43">
        <f>+'Key Dates'!$B$8+10</f>
        <v>43420</v>
      </c>
      <c r="C2247" s="25" t="s">
        <v>1583</v>
      </c>
      <c r="D2247" s="23" t="s">
        <v>1562</v>
      </c>
      <c r="E2247" s="24" t="s">
        <v>158</v>
      </c>
      <c r="F2247" s="24" t="s">
        <v>46</v>
      </c>
      <c r="G2247" s="21"/>
      <c r="H2247" s="21"/>
    </row>
    <row r="2248" spans="1:8" s="6" customFormat="1" ht="63" x14ac:dyDescent="0.2">
      <c r="A2248" s="43">
        <f>+'Key Dates'!$B$8+10</f>
        <v>43420</v>
      </c>
      <c r="B2248" s="43">
        <f>+'Key Dates'!$B$8+10</f>
        <v>43420</v>
      </c>
      <c r="C2248" s="25" t="s">
        <v>1582</v>
      </c>
      <c r="D2248" s="23" t="s">
        <v>1562</v>
      </c>
      <c r="E2248" s="24" t="s">
        <v>143</v>
      </c>
      <c r="F2248" s="24" t="s">
        <v>46</v>
      </c>
      <c r="G2248" s="21"/>
      <c r="H2248" s="21"/>
    </row>
    <row r="2249" spans="1:8" s="6" customFormat="1" ht="78.75" x14ac:dyDescent="0.2">
      <c r="A2249" s="43">
        <f>+'Key Dates'!$B$8+10</f>
        <v>43420</v>
      </c>
      <c r="B2249" s="43">
        <f>+'Key Dates'!$B$8+10</f>
        <v>43420</v>
      </c>
      <c r="C2249" s="25" t="s">
        <v>1581</v>
      </c>
      <c r="D2249" s="23" t="s">
        <v>1562</v>
      </c>
      <c r="E2249" s="24" t="s">
        <v>144</v>
      </c>
      <c r="F2249" s="24" t="s">
        <v>46</v>
      </c>
      <c r="G2249" s="21"/>
      <c r="H2249" s="21"/>
    </row>
    <row r="2250" spans="1:8" s="6" customFormat="1" ht="78.75" x14ac:dyDescent="0.2">
      <c r="A2250" s="43">
        <f>+'Key Dates'!$B$8+10</f>
        <v>43420</v>
      </c>
      <c r="B2250" s="43">
        <f>+'Key Dates'!$B$8+10</f>
        <v>43420</v>
      </c>
      <c r="C2250" s="25" t="s">
        <v>1580</v>
      </c>
      <c r="D2250" s="23" t="s">
        <v>1562</v>
      </c>
      <c r="E2250" s="24" t="s">
        <v>145</v>
      </c>
      <c r="F2250" s="24" t="s">
        <v>46</v>
      </c>
      <c r="G2250" s="21"/>
      <c r="H2250" s="21"/>
    </row>
    <row r="2251" spans="1:8" s="6" customFormat="1" ht="78.75" x14ac:dyDescent="0.2">
      <c r="A2251" s="43">
        <f>+'Key Dates'!$B$8+10</f>
        <v>43420</v>
      </c>
      <c r="B2251" s="43">
        <f>+'Key Dates'!$B$8+10</f>
        <v>43420</v>
      </c>
      <c r="C2251" s="25" t="s">
        <v>1579</v>
      </c>
      <c r="D2251" s="23" t="s">
        <v>1562</v>
      </c>
      <c r="E2251" s="24" t="s">
        <v>156</v>
      </c>
      <c r="F2251" s="24" t="s">
        <v>46</v>
      </c>
      <c r="G2251" s="21"/>
      <c r="H2251" s="21"/>
    </row>
    <row r="2252" spans="1:8" s="6" customFormat="1" ht="78.75" x14ac:dyDescent="0.2">
      <c r="A2252" s="43">
        <f>+'Key Dates'!$B$8+10</f>
        <v>43420</v>
      </c>
      <c r="B2252" s="43">
        <f>+'Key Dates'!$B$8+10</f>
        <v>43420</v>
      </c>
      <c r="C2252" s="25" t="s">
        <v>1578</v>
      </c>
      <c r="D2252" s="23" t="s">
        <v>1562</v>
      </c>
      <c r="E2252" s="24" t="s">
        <v>157</v>
      </c>
      <c r="F2252" s="24" t="s">
        <v>46</v>
      </c>
      <c r="G2252" s="21"/>
      <c r="H2252" s="21"/>
    </row>
    <row r="2253" spans="1:8" s="6" customFormat="1" ht="63" x14ac:dyDescent="0.2">
      <c r="A2253" s="43">
        <f>+'Key Dates'!$B$8+10</f>
        <v>43420</v>
      </c>
      <c r="B2253" s="43">
        <f>+'Key Dates'!$B$8+10</f>
        <v>43420</v>
      </c>
      <c r="C2253" s="25" t="s">
        <v>1577</v>
      </c>
      <c r="D2253" s="23" t="s">
        <v>1562</v>
      </c>
      <c r="E2253" s="24" t="s">
        <v>135</v>
      </c>
      <c r="F2253" s="24" t="s">
        <v>46</v>
      </c>
      <c r="G2253" s="21"/>
      <c r="H2253" s="21"/>
    </row>
    <row r="2254" spans="1:8" s="6" customFormat="1" ht="78.75" x14ac:dyDescent="0.2">
      <c r="A2254" s="43">
        <f>+'Key Dates'!$B$8+10</f>
        <v>43420</v>
      </c>
      <c r="B2254" s="43">
        <f>+'Key Dates'!$B$8+10</f>
        <v>43420</v>
      </c>
      <c r="C2254" s="25" t="s">
        <v>1576</v>
      </c>
      <c r="D2254" s="23" t="s">
        <v>1562</v>
      </c>
      <c r="E2254" s="24" t="s">
        <v>146</v>
      </c>
      <c r="F2254" s="24" t="s">
        <v>46</v>
      </c>
      <c r="G2254" s="21"/>
      <c r="H2254" s="21"/>
    </row>
    <row r="2255" spans="1:8" s="6" customFormat="1" ht="78.75" x14ac:dyDescent="0.2">
      <c r="A2255" s="43">
        <f>+'Key Dates'!$B$8+10</f>
        <v>43420</v>
      </c>
      <c r="B2255" s="43">
        <f>+'Key Dates'!$B$8+10</f>
        <v>43420</v>
      </c>
      <c r="C2255" s="25" t="s">
        <v>1575</v>
      </c>
      <c r="D2255" s="23" t="s">
        <v>1562</v>
      </c>
      <c r="E2255" s="24" t="s">
        <v>147</v>
      </c>
      <c r="F2255" s="24" t="s">
        <v>46</v>
      </c>
      <c r="G2255" s="21"/>
      <c r="H2255" s="21"/>
    </row>
    <row r="2256" spans="1:8" s="6" customFormat="1" ht="126" x14ac:dyDescent="0.2">
      <c r="A2256" s="43">
        <f>+'Key Dates'!$B$8+11</f>
        <v>43421</v>
      </c>
      <c r="B2256" s="43">
        <f>+'Key Dates'!$B$8+18</f>
        <v>43428</v>
      </c>
      <c r="C2256" s="25" t="s">
        <v>1835</v>
      </c>
      <c r="D2256" s="23" t="s">
        <v>123</v>
      </c>
      <c r="E2256" s="24" t="s">
        <v>138</v>
      </c>
      <c r="F2256" s="24" t="s">
        <v>120</v>
      </c>
      <c r="G2256" s="21"/>
      <c r="H2256" s="21"/>
    </row>
    <row r="2257" spans="1:8" s="6" customFormat="1" ht="141.75" x14ac:dyDescent="0.2">
      <c r="A2257" s="43">
        <f>+'Key Dates'!$B$8+11</f>
        <v>43421</v>
      </c>
      <c r="B2257" s="43">
        <f>+'Key Dates'!$B$8+18</f>
        <v>43428</v>
      </c>
      <c r="C2257" s="25" t="s">
        <v>1836</v>
      </c>
      <c r="D2257" s="23" t="s">
        <v>123</v>
      </c>
      <c r="E2257" s="24" t="s">
        <v>142</v>
      </c>
      <c r="F2257" s="24" t="s">
        <v>120</v>
      </c>
      <c r="G2257" s="21"/>
      <c r="H2257" s="21"/>
    </row>
    <row r="2258" spans="1:8" s="6" customFormat="1" ht="126" x14ac:dyDescent="0.2">
      <c r="A2258" s="43">
        <f>+'Key Dates'!$B$8+11</f>
        <v>43421</v>
      </c>
      <c r="B2258" s="43">
        <f>+'Key Dates'!$B$8+18</f>
        <v>43428</v>
      </c>
      <c r="C2258" s="25" t="s">
        <v>1837</v>
      </c>
      <c r="D2258" s="23" t="s">
        <v>123</v>
      </c>
      <c r="E2258" s="24" t="s">
        <v>158</v>
      </c>
      <c r="F2258" s="24" t="s">
        <v>120</v>
      </c>
      <c r="G2258" s="21"/>
      <c r="H2258" s="21"/>
    </row>
    <row r="2259" spans="1:8" s="6" customFormat="1" ht="141.75" x14ac:dyDescent="0.2">
      <c r="A2259" s="43">
        <f>+'Key Dates'!$B$8+11</f>
        <v>43421</v>
      </c>
      <c r="B2259" s="43">
        <f>+'Key Dates'!$B$8+18</f>
        <v>43428</v>
      </c>
      <c r="C2259" s="25" t="s">
        <v>1838</v>
      </c>
      <c r="D2259" s="23" t="s">
        <v>123</v>
      </c>
      <c r="E2259" s="24" t="s">
        <v>144</v>
      </c>
      <c r="F2259" s="24" t="s">
        <v>120</v>
      </c>
      <c r="G2259" s="21"/>
      <c r="H2259" s="21"/>
    </row>
    <row r="2260" spans="1:8" s="6" customFormat="1" ht="141.75" x14ac:dyDescent="0.2">
      <c r="A2260" s="43">
        <f>+'Key Dates'!$B$8+11</f>
        <v>43421</v>
      </c>
      <c r="B2260" s="43">
        <f>+'Key Dates'!$B$8+18</f>
        <v>43428</v>
      </c>
      <c r="C2260" s="25" t="s">
        <v>1839</v>
      </c>
      <c r="D2260" s="23" t="s">
        <v>123</v>
      </c>
      <c r="E2260" s="24" t="s">
        <v>145</v>
      </c>
      <c r="F2260" s="24" t="s">
        <v>120</v>
      </c>
      <c r="G2260" s="21"/>
      <c r="H2260" s="21"/>
    </row>
    <row r="2261" spans="1:8" s="6" customFormat="1" ht="141.75" x14ac:dyDescent="0.2">
      <c r="A2261" s="43">
        <f>+'Key Dates'!$B$8+11</f>
        <v>43421</v>
      </c>
      <c r="B2261" s="43">
        <f>+'Key Dates'!$B$8+18</f>
        <v>43428</v>
      </c>
      <c r="C2261" s="25" t="s">
        <v>1840</v>
      </c>
      <c r="D2261" s="23" t="s">
        <v>123</v>
      </c>
      <c r="E2261" s="24" t="s">
        <v>156</v>
      </c>
      <c r="F2261" s="24" t="s">
        <v>120</v>
      </c>
      <c r="G2261" s="21"/>
      <c r="H2261" s="21"/>
    </row>
    <row r="2262" spans="1:8" s="6" customFormat="1" ht="141.75" x14ac:dyDescent="0.2">
      <c r="A2262" s="43">
        <f>+'Key Dates'!$B$8+11</f>
        <v>43421</v>
      </c>
      <c r="B2262" s="43">
        <f>+'Key Dates'!$B$8+18</f>
        <v>43428</v>
      </c>
      <c r="C2262" s="25" t="s">
        <v>1841</v>
      </c>
      <c r="D2262" s="23" t="s">
        <v>123</v>
      </c>
      <c r="E2262" s="24" t="s">
        <v>157</v>
      </c>
      <c r="F2262" s="24" t="s">
        <v>120</v>
      </c>
      <c r="G2262" s="21"/>
      <c r="H2262" s="21"/>
    </row>
    <row r="2263" spans="1:8" s="6" customFormat="1" ht="126" x14ac:dyDescent="0.2">
      <c r="A2263" s="43">
        <f>+'Key Dates'!$B$8+11</f>
        <v>43421</v>
      </c>
      <c r="B2263" s="43">
        <v>43428</v>
      </c>
      <c r="C2263" s="25" t="s">
        <v>1842</v>
      </c>
      <c r="D2263" s="23" t="s">
        <v>125</v>
      </c>
      <c r="E2263" s="24" t="s">
        <v>138</v>
      </c>
      <c r="F2263" s="24" t="s">
        <v>120</v>
      </c>
      <c r="G2263" s="21"/>
      <c r="H2263" s="21"/>
    </row>
    <row r="2264" spans="1:8" s="6" customFormat="1" ht="126" x14ac:dyDescent="0.2">
      <c r="A2264" s="43">
        <f>+'Key Dates'!$B$8+11</f>
        <v>43421</v>
      </c>
      <c r="B2264" s="43">
        <v>43428</v>
      </c>
      <c r="C2264" s="25" t="s">
        <v>1843</v>
      </c>
      <c r="D2264" s="23" t="s">
        <v>125</v>
      </c>
      <c r="E2264" s="24" t="s">
        <v>142</v>
      </c>
      <c r="F2264" s="24" t="s">
        <v>120</v>
      </c>
      <c r="G2264" s="21"/>
      <c r="H2264" s="21"/>
    </row>
    <row r="2265" spans="1:8" s="6" customFormat="1" ht="126" x14ac:dyDescent="0.2">
      <c r="A2265" s="43">
        <f>+'Key Dates'!$B$8+11</f>
        <v>43421</v>
      </c>
      <c r="B2265" s="43">
        <v>43428</v>
      </c>
      <c r="C2265" s="25" t="s">
        <v>1844</v>
      </c>
      <c r="D2265" s="23" t="s">
        <v>125</v>
      </c>
      <c r="E2265" s="24" t="s">
        <v>158</v>
      </c>
      <c r="F2265" s="24" t="s">
        <v>120</v>
      </c>
      <c r="G2265" s="21"/>
      <c r="H2265" s="21"/>
    </row>
    <row r="2266" spans="1:8" s="6" customFormat="1" ht="141.75" x14ac:dyDescent="0.2">
      <c r="A2266" s="43">
        <f>+'Key Dates'!$B$8+11</f>
        <v>43421</v>
      </c>
      <c r="B2266" s="43">
        <v>43428</v>
      </c>
      <c r="C2266" s="25" t="s">
        <v>1845</v>
      </c>
      <c r="D2266" s="23" t="s">
        <v>125</v>
      </c>
      <c r="E2266" s="24" t="s">
        <v>144</v>
      </c>
      <c r="F2266" s="24" t="s">
        <v>120</v>
      </c>
      <c r="G2266" s="21"/>
      <c r="H2266" s="21"/>
    </row>
    <row r="2267" spans="1:8" s="6" customFormat="1" ht="141.75" x14ac:dyDescent="0.2">
      <c r="A2267" s="43">
        <f>+'Key Dates'!$B$8+11</f>
        <v>43421</v>
      </c>
      <c r="B2267" s="43">
        <v>43428</v>
      </c>
      <c r="C2267" s="25" t="s">
        <v>1846</v>
      </c>
      <c r="D2267" s="23" t="s">
        <v>125</v>
      </c>
      <c r="E2267" s="24" t="s">
        <v>145</v>
      </c>
      <c r="F2267" s="24" t="s">
        <v>120</v>
      </c>
      <c r="G2267" s="21"/>
      <c r="H2267" s="21"/>
    </row>
    <row r="2268" spans="1:8" s="6" customFormat="1" ht="141.75" x14ac:dyDescent="0.2">
      <c r="A2268" s="43">
        <f>+'Key Dates'!$B$8+11</f>
        <v>43421</v>
      </c>
      <c r="B2268" s="43">
        <v>43428</v>
      </c>
      <c r="C2268" s="25" t="s">
        <v>1847</v>
      </c>
      <c r="D2268" s="23" t="s">
        <v>125</v>
      </c>
      <c r="E2268" s="24" t="s">
        <v>156</v>
      </c>
      <c r="F2268" s="24" t="s">
        <v>120</v>
      </c>
      <c r="G2268" s="21"/>
      <c r="H2268" s="21"/>
    </row>
    <row r="2269" spans="1:8" s="6" customFormat="1" ht="141.75" x14ac:dyDescent="0.2">
      <c r="A2269" s="43">
        <f>+'Key Dates'!$B$8+11</f>
        <v>43421</v>
      </c>
      <c r="B2269" s="43">
        <v>43428</v>
      </c>
      <c r="C2269" s="25" t="s">
        <v>1848</v>
      </c>
      <c r="D2269" s="23" t="s">
        <v>125</v>
      </c>
      <c r="E2269" s="24" t="s">
        <v>157</v>
      </c>
      <c r="F2269" s="24" t="s">
        <v>120</v>
      </c>
      <c r="G2269" s="21"/>
      <c r="H2269" s="21"/>
    </row>
    <row r="2270" spans="1:8" s="6" customFormat="1" ht="126" x14ac:dyDescent="0.2">
      <c r="A2270" s="43">
        <f>+'Key Dates'!$B$8+11</f>
        <v>43421</v>
      </c>
      <c r="B2270" s="43">
        <v>43428</v>
      </c>
      <c r="C2270" s="25" t="s">
        <v>1849</v>
      </c>
      <c r="D2270" s="23" t="s">
        <v>125</v>
      </c>
      <c r="E2270" s="24" t="s">
        <v>138</v>
      </c>
      <c r="F2270" s="24" t="s">
        <v>120</v>
      </c>
      <c r="G2270" s="21"/>
      <c r="H2270" s="21"/>
    </row>
    <row r="2271" spans="1:8" s="6" customFormat="1" ht="126" x14ac:dyDescent="0.2">
      <c r="A2271" s="43">
        <f>+'Key Dates'!$B$8+11</f>
        <v>43421</v>
      </c>
      <c r="B2271" s="43">
        <v>43428</v>
      </c>
      <c r="C2271" s="25" t="s">
        <v>1850</v>
      </c>
      <c r="D2271" s="23" t="s">
        <v>125</v>
      </c>
      <c r="E2271" s="24" t="s">
        <v>142</v>
      </c>
      <c r="F2271" s="24" t="s">
        <v>120</v>
      </c>
      <c r="G2271" s="21"/>
      <c r="H2271" s="21"/>
    </row>
    <row r="2272" spans="1:8" s="6" customFormat="1" ht="126" x14ac:dyDescent="0.2">
      <c r="A2272" s="43">
        <f>+'Key Dates'!$B$8+11</f>
        <v>43421</v>
      </c>
      <c r="B2272" s="43">
        <v>43428</v>
      </c>
      <c r="C2272" s="25" t="s">
        <v>1851</v>
      </c>
      <c r="D2272" s="23" t="s">
        <v>125</v>
      </c>
      <c r="E2272" s="24" t="s">
        <v>158</v>
      </c>
      <c r="F2272" s="24" t="s">
        <v>120</v>
      </c>
      <c r="G2272" s="21"/>
      <c r="H2272" s="21"/>
    </row>
    <row r="2273" spans="1:8" s="6" customFormat="1" ht="126" x14ac:dyDescent="0.2">
      <c r="A2273" s="43">
        <f>+'Key Dates'!$B$8+11</f>
        <v>43421</v>
      </c>
      <c r="B2273" s="43">
        <v>43428</v>
      </c>
      <c r="C2273" s="25" t="s">
        <v>1852</v>
      </c>
      <c r="D2273" s="23" t="s">
        <v>125</v>
      </c>
      <c r="E2273" s="24" t="s">
        <v>144</v>
      </c>
      <c r="F2273" s="24" t="s">
        <v>120</v>
      </c>
      <c r="G2273" s="21"/>
      <c r="H2273" s="21"/>
    </row>
    <row r="2274" spans="1:8" s="6" customFormat="1" ht="126" x14ac:dyDescent="0.2">
      <c r="A2274" s="43">
        <f>+'Key Dates'!$B$8+11</f>
        <v>43421</v>
      </c>
      <c r="B2274" s="43">
        <v>43428</v>
      </c>
      <c r="C2274" s="25" t="s">
        <v>1853</v>
      </c>
      <c r="D2274" s="23" t="s">
        <v>125</v>
      </c>
      <c r="E2274" s="24" t="s">
        <v>145</v>
      </c>
      <c r="F2274" s="24" t="s">
        <v>120</v>
      </c>
      <c r="G2274" s="21"/>
      <c r="H2274" s="21"/>
    </row>
    <row r="2275" spans="1:8" s="6" customFormat="1" ht="126" x14ac:dyDescent="0.2">
      <c r="A2275" s="43">
        <f>+'Key Dates'!$B$8+11</f>
        <v>43421</v>
      </c>
      <c r="B2275" s="43">
        <v>43428</v>
      </c>
      <c r="C2275" s="25" t="s">
        <v>1854</v>
      </c>
      <c r="D2275" s="23" t="s">
        <v>125</v>
      </c>
      <c r="E2275" s="24" t="s">
        <v>156</v>
      </c>
      <c r="F2275" s="24" t="s">
        <v>120</v>
      </c>
      <c r="G2275" s="21"/>
      <c r="H2275" s="21"/>
    </row>
    <row r="2276" spans="1:8" s="6" customFormat="1" ht="126" x14ac:dyDescent="0.2">
      <c r="A2276" s="43">
        <f>+'Key Dates'!$B$8+11</f>
        <v>43421</v>
      </c>
      <c r="B2276" s="43">
        <v>43428</v>
      </c>
      <c r="C2276" s="25" t="s">
        <v>1855</v>
      </c>
      <c r="D2276" s="23" t="s">
        <v>125</v>
      </c>
      <c r="E2276" s="24" t="s">
        <v>157</v>
      </c>
      <c r="F2276" s="24" t="s">
        <v>120</v>
      </c>
      <c r="G2276" s="21"/>
      <c r="H2276" s="21"/>
    </row>
    <row r="2277" spans="1:8" s="6" customFormat="1" ht="173.25" x14ac:dyDescent="0.2">
      <c r="A2277" s="43">
        <f>+'Key Dates'!$B$8+11</f>
        <v>43421</v>
      </c>
      <c r="B2277" s="43">
        <v>43428</v>
      </c>
      <c r="C2277" s="25" t="s">
        <v>2110</v>
      </c>
      <c r="D2277" s="23" t="s">
        <v>124</v>
      </c>
      <c r="E2277" s="24" t="s">
        <v>138</v>
      </c>
      <c r="F2277" s="24" t="s">
        <v>120</v>
      </c>
      <c r="G2277" s="21"/>
      <c r="H2277" s="21"/>
    </row>
    <row r="2278" spans="1:8" s="6" customFormat="1" ht="189" x14ac:dyDescent="0.2">
      <c r="A2278" s="43">
        <f>+'Key Dates'!$B$8+11</f>
        <v>43421</v>
      </c>
      <c r="B2278" s="43">
        <v>43428</v>
      </c>
      <c r="C2278" s="25" t="s">
        <v>2111</v>
      </c>
      <c r="D2278" s="23" t="s">
        <v>124</v>
      </c>
      <c r="E2278" s="24" t="s">
        <v>142</v>
      </c>
      <c r="F2278" s="24" t="s">
        <v>120</v>
      </c>
      <c r="G2278" s="21"/>
      <c r="H2278" s="21"/>
    </row>
    <row r="2279" spans="1:8" s="6" customFormat="1" ht="173.25" x14ac:dyDescent="0.2">
      <c r="A2279" s="43">
        <f>+'Key Dates'!$B$8+11</f>
        <v>43421</v>
      </c>
      <c r="B2279" s="43">
        <v>43428</v>
      </c>
      <c r="C2279" s="25" t="s">
        <v>2112</v>
      </c>
      <c r="D2279" s="23" t="s">
        <v>124</v>
      </c>
      <c r="E2279" s="24" t="s">
        <v>158</v>
      </c>
      <c r="F2279" s="24" t="s">
        <v>120</v>
      </c>
      <c r="G2279" s="21"/>
      <c r="H2279" s="21"/>
    </row>
    <row r="2280" spans="1:8" s="6" customFormat="1" ht="189" x14ac:dyDescent="0.2">
      <c r="A2280" s="43">
        <f>+'Key Dates'!$B$8+11</f>
        <v>43421</v>
      </c>
      <c r="B2280" s="43">
        <v>43428</v>
      </c>
      <c r="C2280" s="25" t="s">
        <v>2113</v>
      </c>
      <c r="D2280" s="23" t="s">
        <v>124</v>
      </c>
      <c r="E2280" s="24" t="s">
        <v>144</v>
      </c>
      <c r="F2280" s="24" t="s">
        <v>120</v>
      </c>
      <c r="G2280" s="21"/>
      <c r="H2280" s="21"/>
    </row>
    <row r="2281" spans="1:8" s="6" customFormat="1" ht="189" x14ac:dyDescent="0.2">
      <c r="A2281" s="43">
        <f>+'Key Dates'!$B$8+11</f>
        <v>43421</v>
      </c>
      <c r="B2281" s="43">
        <v>43428</v>
      </c>
      <c r="C2281" s="25" t="s">
        <v>2114</v>
      </c>
      <c r="D2281" s="23" t="s">
        <v>124</v>
      </c>
      <c r="E2281" s="24" t="s">
        <v>145</v>
      </c>
      <c r="F2281" s="24" t="s">
        <v>120</v>
      </c>
      <c r="G2281" s="21"/>
      <c r="H2281" s="21"/>
    </row>
    <row r="2282" spans="1:8" s="6" customFormat="1" ht="189" x14ac:dyDescent="0.2">
      <c r="A2282" s="43">
        <f>+'Key Dates'!$B$8+11</f>
        <v>43421</v>
      </c>
      <c r="B2282" s="43">
        <v>43428</v>
      </c>
      <c r="C2282" s="25" t="s">
        <v>2115</v>
      </c>
      <c r="D2282" s="23" t="s">
        <v>124</v>
      </c>
      <c r="E2282" s="24" t="s">
        <v>156</v>
      </c>
      <c r="F2282" s="24" t="s">
        <v>120</v>
      </c>
      <c r="G2282" s="21"/>
      <c r="H2282" s="21"/>
    </row>
    <row r="2283" spans="1:8" s="6" customFormat="1" ht="189" x14ac:dyDescent="0.2">
      <c r="A2283" s="43">
        <f>+'Key Dates'!$B$8+11</f>
        <v>43421</v>
      </c>
      <c r="B2283" s="43">
        <v>43428</v>
      </c>
      <c r="C2283" s="25" t="s">
        <v>2116</v>
      </c>
      <c r="D2283" s="23" t="s">
        <v>124</v>
      </c>
      <c r="E2283" s="24" t="s">
        <v>157</v>
      </c>
      <c r="F2283" s="24" t="s">
        <v>120</v>
      </c>
      <c r="G2283" s="21"/>
      <c r="H2283" s="21"/>
    </row>
    <row r="2284" spans="1:8" s="6" customFormat="1" ht="94.5" x14ac:dyDescent="0.2">
      <c r="A2284" s="43">
        <f>+'Key Dates'!$B$44-180</f>
        <v>43426</v>
      </c>
      <c r="B2284" s="43">
        <f>+'Key Dates'!$B$44-180</f>
        <v>43426</v>
      </c>
      <c r="C2284" s="25" t="s">
        <v>1136</v>
      </c>
      <c r="D2284" s="23" t="s">
        <v>1120</v>
      </c>
      <c r="E2284" s="24" t="s">
        <v>138</v>
      </c>
      <c r="F2284" s="24" t="s">
        <v>13</v>
      </c>
      <c r="G2284" s="21"/>
      <c r="H2284" s="21"/>
    </row>
    <row r="2285" spans="1:8" s="6" customFormat="1" ht="110.25" x14ac:dyDescent="0.2">
      <c r="A2285" s="43">
        <f>+'Key Dates'!$B$44-180</f>
        <v>43426</v>
      </c>
      <c r="B2285" s="43">
        <f>+'Key Dates'!$B$44-180</f>
        <v>43426</v>
      </c>
      <c r="C2285" s="25" t="s">
        <v>1137</v>
      </c>
      <c r="D2285" s="23" t="s">
        <v>1120</v>
      </c>
      <c r="E2285" s="24" t="s">
        <v>142</v>
      </c>
      <c r="F2285" s="24" t="s">
        <v>13</v>
      </c>
      <c r="G2285" s="21"/>
      <c r="H2285" s="21"/>
    </row>
    <row r="2286" spans="1:8" s="6" customFormat="1" ht="110.25" x14ac:dyDescent="0.2">
      <c r="A2286" s="43">
        <f>+'Key Dates'!$B$44-180</f>
        <v>43426</v>
      </c>
      <c r="B2286" s="43">
        <f>+'Key Dates'!$B$44-180</f>
        <v>43426</v>
      </c>
      <c r="C2286" s="25" t="s">
        <v>1138</v>
      </c>
      <c r="D2286" s="23" t="s">
        <v>1120</v>
      </c>
      <c r="E2286" s="24" t="s">
        <v>158</v>
      </c>
      <c r="F2286" s="24" t="s">
        <v>13</v>
      </c>
      <c r="G2286" s="21"/>
      <c r="H2286" s="21"/>
    </row>
    <row r="2287" spans="1:8" s="6" customFormat="1" ht="110.25" x14ac:dyDescent="0.2">
      <c r="A2287" s="43">
        <f>+'Key Dates'!$B$44-180</f>
        <v>43426</v>
      </c>
      <c r="B2287" s="43">
        <f>+'Key Dates'!$B$44-180</f>
        <v>43426</v>
      </c>
      <c r="C2287" s="25" t="s">
        <v>1139</v>
      </c>
      <c r="D2287" s="23" t="s">
        <v>1120</v>
      </c>
      <c r="E2287" s="24" t="s">
        <v>144</v>
      </c>
      <c r="F2287" s="24" t="s">
        <v>13</v>
      </c>
      <c r="G2287" s="21"/>
      <c r="H2287" s="21"/>
    </row>
    <row r="2288" spans="1:8" s="6" customFormat="1" ht="47.25" x14ac:dyDescent="0.2">
      <c r="A2288" s="43">
        <f>+'Key Dates'!$B$18</f>
        <v>43426</v>
      </c>
      <c r="B2288" s="43">
        <f>+'Key Dates'!$B$18</f>
        <v>43426</v>
      </c>
      <c r="C2288" s="25" t="s">
        <v>1119</v>
      </c>
      <c r="D2288" s="23" t="s">
        <v>43</v>
      </c>
      <c r="E2288" s="24" t="s">
        <v>44</v>
      </c>
      <c r="F2288" s="24" t="s">
        <v>44</v>
      </c>
      <c r="G2288" s="21"/>
      <c r="H2288" s="21"/>
    </row>
    <row r="2289" spans="1:8" s="6" customFormat="1" ht="94.5" x14ac:dyDescent="0.2">
      <c r="A2289" s="43">
        <f>+'Key Dates'!$B$18+1</f>
        <v>43427</v>
      </c>
      <c r="B2289" s="43">
        <f>+'Key Dates'!$B$18+1</f>
        <v>43427</v>
      </c>
      <c r="C2289" s="25" t="s">
        <v>1135</v>
      </c>
      <c r="D2289" s="23" t="s">
        <v>43</v>
      </c>
      <c r="E2289" s="24" t="s">
        <v>44</v>
      </c>
      <c r="F2289" s="24" t="s">
        <v>44</v>
      </c>
      <c r="G2289" s="21"/>
      <c r="H2289" s="21"/>
    </row>
    <row r="2290" spans="1:8" s="6" customFormat="1" ht="110.25" x14ac:dyDescent="0.2">
      <c r="A2290" s="43">
        <v>43431</v>
      </c>
      <c r="B2290" s="43">
        <v>43431</v>
      </c>
      <c r="C2290" s="22" t="s">
        <v>1816</v>
      </c>
      <c r="D2290" s="23" t="s">
        <v>121</v>
      </c>
      <c r="E2290" s="24" t="s">
        <v>138</v>
      </c>
      <c r="F2290" s="24" t="s">
        <v>119</v>
      </c>
      <c r="G2290" s="21"/>
      <c r="H2290" s="21"/>
    </row>
    <row r="2291" spans="1:8" s="6" customFormat="1" ht="110.25" x14ac:dyDescent="0.2">
      <c r="A2291" s="43">
        <v>43431</v>
      </c>
      <c r="B2291" s="43">
        <v>43431</v>
      </c>
      <c r="C2291" s="22" t="s">
        <v>1817</v>
      </c>
      <c r="D2291" s="23" t="s">
        <v>121</v>
      </c>
      <c r="E2291" s="24" t="s">
        <v>141</v>
      </c>
      <c r="F2291" s="24" t="s">
        <v>119</v>
      </c>
      <c r="G2291" s="21"/>
      <c r="H2291" s="21"/>
    </row>
    <row r="2292" spans="1:8" s="6" customFormat="1" ht="110.25" x14ac:dyDescent="0.2">
      <c r="A2292" s="43">
        <v>43431</v>
      </c>
      <c r="B2292" s="43">
        <v>43431</v>
      </c>
      <c r="C2292" s="22" t="s">
        <v>1818</v>
      </c>
      <c r="D2292" s="23" t="s">
        <v>121</v>
      </c>
      <c r="E2292" s="24" t="s">
        <v>142</v>
      </c>
      <c r="F2292" s="24" t="s">
        <v>119</v>
      </c>
      <c r="G2292" s="21"/>
      <c r="H2292" s="21"/>
    </row>
    <row r="2293" spans="1:8" s="6" customFormat="1" ht="110.25" x14ac:dyDescent="0.2">
      <c r="A2293" s="43">
        <v>43431</v>
      </c>
      <c r="B2293" s="43">
        <v>43431</v>
      </c>
      <c r="C2293" s="22" t="s">
        <v>1819</v>
      </c>
      <c r="D2293" s="23" t="s">
        <v>121</v>
      </c>
      <c r="E2293" s="24" t="s">
        <v>158</v>
      </c>
      <c r="F2293" s="24" t="s">
        <v>119</v>
      </c>
      <c r="G2293" s="21"/>
      <c r="H2293" s="21"/>
    </row>
    <row r="2294" spans="1:8" s="6" customFormat="1" ht="78.75" x14ac:dyDescent="0.2">
      <c r="A2294" s="43">
        <v>43431</v>
      </c>
      <c r="B2294" s="43">
        <v>43431</v>
      </c>
      <c r="C2294" s="22" t="s">
        <v>1820</v>
      </c>
      <c r="D2294" s="23" t="s">
        <v>122</v>
      </c>
      <c r="E2294" s="24" t="s">
        <v>138</v>
      </c>
      <c r="F2294" s="24" t="s">
        <v>120</v>
      </c>
      <c r="G2294" s="21"/>
      <c r="H2294" s="21"/>
    </row>
    <row r="2295" spans="1:8" s="6" customFormat="1" ht="94.5" x14ac:dyDescent="0.2">
      <c r="A2295" s="43">
        <v>43431</v>
      </c>
      <c r="B2295" s="43">
        <v>43431</v>
      </c>
      <c r="C2295" s="22" t="s">
        <v>1821</v>
      </c>
      <c r="D2295" s="23" t="s">
        <v>122</v>
      </c>
      <c r="E2295" s="24" t="s">
        <v>142</v>
      </c>
      <c r="F2295" s="24" t="s">
        <v>120</v>
      </c>
      <c r="G2295" s="21"/>
      <c r="H2295" s="21"/>
    </row>
    <row r="2296" spans="1:8" s="6" customFormat="1" ht="78.75" x14ac:dyDescent="0.2">
      <c r="A2296" s="43">
        <v>43431</v>
      </c>
      <c r="B2296" s="43">
        <v>43431</v>
      </c>
      <c r="C2296" s="22" t="s">
        <v>1822</v>
      </c>
      <c r="D2296" s="23" t="s">
        <v>122</v>
      </c>
      <c r="E2296" s="24" t="s">
        <v>158</v>
      </c>
      <c r="F2296" s="24" t="s">
        <v>120</v>
      </c>
      <c r="G2296" s="21"/>
      <c r="H2296" s="21"/>
    </row>
    <row r="2297" spans="1:8" s="6" customFormat="1" ht="94.5" x14ac:dyDescent="0.2">
      <c r="A2297" s="43">
        <v>43431</v>
      </c>
      <c r="B2297" s="43">
        <v>43431</v>
      </c>
      <c r="C2297" s="22" t="s">
        <v>1823</v>
      </c>
      <c r="D2297" s="23" t="s">
        <v>122</v>
      </c>
      <c r="E2297" s="24" t="s">
        <v>144</v>
      </c>
      <c r="F2297" s="24" t="s">
        <v>120</v>
      </c>
      <c r="G2297" s="21"/>
      <c r="H2297" s="21"/>
    </row>
    <row r="2298" spans="1:8" s="6" customFormat="1" ht="94.5" x14ac:dyDescent="0.2">
      <c r="A2298" s="43">
        <v>43431</v>
      </c>
      <c r="B2298" s="43">
        <v>43431</v>
      </c>
      <c r="C2298" s="22" t="s">
        <v>1824</v>
      </c>
      <c r="D2298" s="23" t="s">
        <v>122</v>
      </c>
      <c r="E2298" s="24" t="s">
        <v>145</v>
      </c>
      <c r="F2298" s="24" t="s">
        <v>120</v>
      </c>
      <c r="G2298" s="21"/>
      <c r="H2298" s="21"/>
    </row>
    <row r="2299" spans="1:8" s="6" customFormat="1" ht="94.5" x14ac:dyDescent="0.2">
      <c r="A2299" s="43">
        <v>43431</v>
      </c>
      <c r="B2299" s="43">
        <v>43431</v>
      </c>
      <c r="C2299" s="22" t="s">
        <v>1825</v>
      </c>
      <c r="D2299" s="23" t="s">
        <v>122</v>
      </c>
      <c r="E2299" s="24" t="s">
        <v>156</v>
      </c>
      <c r="F2299" s="24" t="s">
        <v>120</v>
      </c>
      <c r="G2299" s="21"/>
      <c r="H2299" s="21"/>
    </row>
    <row r="2300" spans="1:8" s="6" customFormat="1" ht="94.5" x14ac:dyDescent="0.2">
      <c r="A2300" s="43">
        <v>43431</v>
      </c>
      <c r="B2300" s="43">
        <v>43431</v>
      </c>
      <c r="C2300" s="22" t="s">
        <v>1826</v>
      </c>
      <c r="D2300" s="23" t="s">
        <v>122</v>
      </c>
      <c r="E2300" s="24" t="s">
        <v>157</v>
      </c>
      <c r="F2300" s="24" t="s">
        <v>120</v>
      </c>
      <c r="G2300" s="21"/>
      <c r="H2300" s="21"/>
    </row>
    <row r="2301" spans="1:8" s="6" customFormat="1" ht="189" x14ac:dyDescent="0.2">
      <c r="A2301" s="43">
        <f>+'Key Dates'!$B$36-74</f>
        <v>43434</v>
      </c>
      <c r="B2301" s="43">
        <f>+'Key Dates'!$B$36-74</f>
        <v>43434</v>
      </c>
      <c r="C2301" s="25" t="s">
        <v>164</v>
      </c>
      <c r="D2301" s="23" t="s">
        <v>163</v>
      </c>
      <c r="E2301" s="24" t="s">
        <v>226</v>
      </c>
      <c r="F2301" s="24" t="s">
        <v>10</v>
      </c>
      <c r="G2301" s="21"/>
      <c r="H2301" s="21"/>
    </row>
    <row r="2302" spans="1:8" s="6" customFormat="1" ht="110.25" x14ac:dyDescent="0.2">
      <c r="A2302" s="43">
        <f>+'Key Dates'!$B$36-74</f>
        <v>43434</v>
      </c>
      <c r="B2302" s="43">
        <f>+'Key Dates'!$B$36-74</f>
        <v>43434</v>
      </c>
      <c r="C2302" s="25" t="s">
        <v>165</v>
      </c>
      <c r="D2302" s="23" t="s">
        <v>162</v>
      </c>
      <c r="E2302" s="24" t="s">
        <v>226</v>
      </c>
      <c r="F2302" s="24" t="s">
        <v>10</v>
      </c>
      <c r="G2302" s="21"/>
      <c r="H2302" s="21"/>
    </row>
    <row r="2303" spans="1:8" s="6" customFormat="1" ht="157.5" x14ac:dyDescent="0.2">
      <c r="A2303" s="43">
        <f>+'Key Dates'!$B$36-70</f>
        <v>43438</v>
      </c>
      <c r="B2303" s="43">
        <f>+'Key Dates'!$B$36-70</f>
        <v>43438</v>
      </c>
      <c r="C2303" s="25" t="s">
        <v>182</v>
      </c>
      <c r="D2303" s="23" t="s">
        <v>1</v>
      </c>
      <c r="E2303" s="24" t="s">
        <v>226</v>
      </c>
      <c r="F2303" s="24" t="s">
        <v>2144</v>
      </c>
      <c r="G2303" s="21"/>
      <c r="H2303" s="21"/>
    </row>
    <row r="2304" spans="1:8" s="6" customFormat="1" ht="94.5" x14ac:dyDescent="0.2">
      <c r="A2304" s="43">
        <f>+'Key Dates'!$B$36-70</f>
        <v>43438</v>
      </c>
      <c r="B2304" s="43">
        <f>+'Key Dates'!$B$36-70</f>
        <v>43438</v>
      </c>
      <c r="C2304" s="25" t="s">
        <v>2117</v>
      </c>
      <c r="D2304" s="23" t="s">
        <v>76</v>
      </c>
      <c r="E2304" s="24" t="s">
        <v>226</v>
      </c>
      <c r="F2304" s="24" t="s">
        <v>18</v>
      </c>
      <c r="G2304" s="21"/>
      <c r="H2304" s="21"/>
    </row>
    <row r="2305" spans="1:8" s="6" customFormat="1" ht="126" x14ac:dyDescent="0.2">
      <c r="A2305" s="43">
        <f>+'Key Dates'!$B$9-98</f>
        <v>43438</v>
      </c>
      <c r="B2305" s="43">
        <f>+'Key Dates'!$B$9-98</f>
        <v>43438</v>
      </c>
      <c r="C2305" s="22" t="s">
        <v>2303</v>
      </c>
      <c r="D2305" s="23" t="s">
        <v>74</v>
      </c>
      <c r="E2305" s="24" t="s">
        <v>138</v>
      </c>
      <c r="F2305" s="24" t="s">
        <v>2145</v>
      </c>
      <c r="G2305" s="21"/>
      <c r="H2305" s="21"/>
    </row>
    <row r="2306" spans="1:8" s="6" customFormat="1" ht="126" x14ac:dyDescent="0.2">
      <c r="A2306" s="43">
        <f>+'Key Dates'!$B$9-98</f>
        <v>43438</v>
      </c>
      <c r="B2306" s="43">
        <f>+'Key Dates'!$B$9-98</f>
        <v>43438</v>
      </c>
      <c r="C2306" s="22" t="s">
        <v>2304</v>
      </c>
      <c r="D2306" s="23" t="s">
        <v>74</v>
      </c>
      <c r="E2306" s="24" t="s">
        <v>158</v>
      </c>
      <c r="F2306" s="24" t="s">
        <v>2145</v>
      </c>
      <c r="G2306" s="21"/>
      <c r="H2306" s="21"/>
    </row>
    <row r="2307" spans="1:8" s="6" customFormat="1" ht="126" x14ac:dyDescent="0.2">
      <c r="A2307" s="43">
        <f>+'Key Dates'!$B$9-98</f>
        <v>43438</v>
      </c>
      <c r="B2307" s="43">
        <f>+'Key Dates'!$B$9-98</f>
        <v>43438</v>
      </c>
      <c r="C2307" s="22" t="s">
        <v>2305</v>
      </c>
      <c r="D2307" s="23" t="s">
        <v>74</v>
      </c>
      <c r="E2307" s="24" t="s">
        <v>156</v>
      </c>
      <c r="F2307" s="24" t="s">
        <v>2145</v>
      </c>
      <c r="G2307" s="21"/>
      <c r="H2307" s="21"/>
    </row>
    <row r="2308" spans="1:8" s="6" customFormat="1" ht="157.5" x14ac:dyDescent="0.2">
      <c r="A2308" s="43">
        <f>+'Key Dates'!$B$8+30</f>
        <v>43440</v>
      </c>
      <c r="B2308" s="43">
        <f>+'Key Dates'!$B$8+30</f>
        <v>43440</v>
      </c>
      <c r="C2308" s="25" t="s">
        <v>1074</v>
      </c>
      <c r="D2308" s="23" t="s">
        <v>1059</v>
      </c>
      <c r="E2308" s="24" t="s">
        <v>138</v>
      </c>
      <c r="F2308" s="24" t="s">
        <v>46</v>
      </c>
      <c r="G2308" s="21"/>
      <c r="H2308" s="21"/>
    </row>
    <row r="2309" spans="1:8" s="6" customFormat="1" ht="173.25" x14ac:dyDescent="0.2">
      <c r="A2309" s="43">
        <f>+'Key Dates'!$B$8+30</f>
        <v>43440</v>
      </c>
      <c r="B2309" s="43">
        <f>+'Key Dates'!$B$8+30</f>
        <v>43440</v>
      </c>
      <c r="C2309" s="25" t="s">
        <v>1076</v>
      </c>
      <c r="D2309" s="23" t="s">
        <v>1059</v>
      </c>
      <c r="E2309" s="24" t="s">
        <v>141</v>
      </c>
      <c r="F2309" s="24" t="s">
        <v>46</v>
      </c>
      <c r="G2309" s="21"/>
      <c r="H2309" s="21"/>
    </row>
    <row r="2310" spans="1:8" s="6" customFormat="1" ht="173.25" x14ac:dyDescent="0.2">
      <c r="A2310" s="43">
        <f>+'Key Dates'!$B$8+30</f>
        <v>43440</v>
      </c>
      <c r="B2310" s="43">
        <f>+'Key Dates'!$B$8+30</f>
        <v>43440</v>
      </c>
      <c r="C2310" s="25" t="s">
        <v>1075</v>
      </c>
      <c r="D2310" s="23" t="s">
        <v>1059</v>
      </c>
      <c r="E2310" s="24" t="s">
        <v>142</v>
      </c>
      <c r="F2310" s="24" t="s">
        <v>46</v>
      </c>
      <c r="G2310" s="21"/>
      <c r="H2310" s="21"/>
    </row>
    <row r="2311" spans="1:8" s="6" customFormat="1" ht="157.5" x14ac:dyDescent="0.2">
      <c r="A2311" s="43">
        <f>+'Key Dates'!$B$8+30</f>
        <v>43440</v>
      </c>
      <c r="B2311" s="43">
        <f>+'Key Dates'!$B$8+30</f>
        <v>43440</v>
      </c>
      <c r="C2311" s="25" t="s">
        <v>1077</v>
      </c>
      <c r="D2311" s="23" t="s">
        <v>1059</v>
      </c>
      <c r="E2311" s="24" t="s">
        <v>158</v>
      </c>
      <c r="F2311" s="24" t="s">
        <v>46</v>
      </c>
      <c r="G2311" s="21"/>
      <c r="H2311" s="21"/>
    </row>
    <row r="2312" spans="1:8" s="6" customFormat="1" ht="157.5" x14ac:dyDescent="0.2">
      <c r="A2312" s="43">
        <f>+'Key Dates'!$B$8+30</f>
        <v>43440</v>
      </c>
      <c r="B2312" s="43">
        <f>+'Key Dates'!$B$8+30</f>
        <v>43440</v>
      </c>
      <c r="C2312" s="25" t="s">
        <v>1078</v>
      </c>
      <c r="D2312" s="23" t="s">
        <v>1059</v>
      </c>
      <c r="E2312" s="24" t="s">
        <v>143</v>
      </c>
      <c r="F2312" s="24" t="s">
        <v>46</v>
      </c>
      <c r="G2312" s="21"/>
      <c r="H2312" s="21"/>
    </row>
    <row r="2313" spans="1:8" s="6" customFormat="1" ht="173.25" x14ac:dyDescent="0.2">
      <c r="A2313" s="43">
        <f>+'Key Dates'!$B$8+30</f>
        <v>43440</v>
      </c>
      <c r="B2313" s="43">
        <f>+'Key Dates'!$B$8+30</f>
        <v>43440</v>
      </c>
      <c r="C2313" s="25" t="s">
        <v>1079</v>
      </c>
      <c r="D2313" s="23" t="s">
        <v>1059</v>
      </c>
      <c r="E2313" s="24" t="s">
        <v>144</v>
      </c>
      <c r="F2313" s="24" t="s">
        <v>46</v>
      </c>
      <c r="G2313" s="21"/>
      <c r="H2313" s="21"/>
    </row>
    <row r="2314" spans="1:8" s="6" customFormat="1" ht="173.25" x14ac:dyDescent="0.2">
      <c r="A2314" s="43">
        <f>+'Key Dates'!$B$8+30</f>
        <v>43440</v>
      </c>
      <c r="B2314" s="43">
        <f>+'Key Dates'!$B$8+30</f>
        <v>43440</v>
      </c>
      <c r="C2314" s="25" t="s">
        <v>1080</v>
      </c>
      <c r="D2314" s="23" t="s">
        <v>1059</v>
      </c>
      <c r="E2314" s="24" t="s">
        <v>145</v>
      </c>
      <c r="F2314" s="24" t="s">
        <v>46</v>
      </c>
      <c r="G2314" s="21"/>
      <c r="H2314" s="21"/>
    </row>
    <row r="2315" spans="1:8" s="6" customFormat="1" ht="173.25" x14ac:dyDescent="0.2">
      <c r="A2315" s="43">
        <f>+'Key Dates'!$B$8+30</f>
        <v>43440</v>
      </c>
      <c r="B2315" s="43">
        <f>+'Key Dates'!$B$8+30</f>
        <v>43440</v>
      </c>
      <c r="C2315" s="25" t="s">
        <v>1081</v>
      </c>
      <c r="D2315" s="23" t="s">
        <v>1059</v>
      </c>
      <c r="E2315" s="24" t="s">
        <v>156</v>
      </c>
      <c r="F2315" s="24" t="s">
        <v>46</v>
      </c>
      <c r="G2315" s="21"/>
      <c r="H2315" s="21"/>
    </row>
    <row r="2316" spans="1:8" s="6" customFormat="1" ht="173.25" x14ac:dyDescent="0.2">
      <c r="A2316" s="43">
        <f>+'Key Dates'!$B$8+30</f>
        <v>43440</v>
      </c>
      <c r="B2316" s="43">
        <f>+'Key Dates'!$B$8+30</f>
        <v>43440</v>
      </c>
      <c r="C2316" s="25" t="s">
        <v>1082</v>
      </c>
      <c r="D2316" s="23" t="s">
        <v>1059</v>
      </c>
      <c r="E2316" s="24" t="s">
        <v>157</v>
      </c>
      <c r="F2316" s="24" t="s">
        <v>46</v>
      </c>
      <c r="G2316" s="21"/>
      <c r="H2316" s="21"/>
    </row>
    <row r="2317" spans="1:8" s="6" customFormat="1" ht="173.25" x14ac:dyDescent="0.2">
      <c r="A2317" s="43">
        <f>+'Key Dates'!$B$8+30</f>
        <v>43440</v>
      </c>
      <c r="B2317" s="43">
        <f>+'Key Dates'!$B$8+30</f>
        <v>43440</v>
      </c>
      <c r="C2317" s="25" t="s">
        <v>2118</v>
      </c>
      <c r="D2317" s="23" t="s">
        <v>1059</v>
      </c>
      <c r="E2317" s="24" t="s">
        <v>135</v>
      </c>
      <c r="F2317" s="24" t="s">
        <v>46</v>
      </c>
      <c r="G2317" s="21"/>
      <c r="H2317" s="21"/>
    </row>
    <row r="2318" spans="1:8" s="6" customFormat="1" ht="173.25" x14ac:dyDescent="0.2">
      <c r="A2318" s="43">
        <f>+'Key Dates'!$B$8+30</f>
        <v>43440</v>
      </c>
      <c r="B2318" s="43">
        <f>+'Key Dates'!$B$8+30</f>
        <v>43440</v>
      </c>
      <c r="C2318" s="25" t="s">
        <v>1083</v>
      </c>
      <c r="D2318" s="23" t="s">
        <v>1059</v>
      </c>
      <c r="E2318" s="24" t="s">
        <v>146</v>
      </c>
      <c r="F2318" s="24" t="s">
        <v>46</v>
      </c>
      <c r="G2318" s="21"/>
      <c r="H2318" s="21"/>
    </row>
    <row r="2319" spans="1:8" s="6" customFormat="1" ht="173.25" x14ac:dyDescent="0.2">
      <c r="A2319" s="43">
        <f>+'Key Dates'!$B$8+30</f>
        <v>43440</v>
      </c>
      <c r="B2319" s="43">
        <f>+'Key Dates'!$B$8+30</f>
        <v>43440</v>
      </c>
      <c r="C2319" s="25" t="s">
        <v>1084</v>
      </c>
      <c r="D2319" s="23" t="s">
        <v>1059</v>
      </c>
      <c r="E2319" s="24" t="s">
        <v>147</v>
      </c>
      <c r="F2319" s="24" t="s">
        <v>46</v>
      </c>
      <c r="G2319" s="21"/>
      <c r="H2319" s="21"/>
    </row>
    <row r="2320" spans="1:8" s="6" customFormat="1" ht="126" x14ac:dyDescent="0.2">
      <c r="A2320" s="43">
        <f>+'Key Dates'!$B$9-90</f>
        <v>43446</v>
      </c>
      <c r="B2320" s="43">
        <f>+'Key Dates'!$B$9-90</f>
        <v>43446</v>
      </c>
      <c r="C2320" s="25" t="s">
        <v>1177</v>
      </c>
      <c r="D2320" s="23" t="s">
        <v>1141</v>
      </c>
      <c r="E2320" s="24" t="s">
        <v>138</v>
      </c>
      <c r="F2320" s="24" t="s">
        <v>49</v>
      </c>
      <c r="G2320" s="21"/>
      <c r="H2320" s="21"/>
    </row>
    <row r="2321" spans="1:8" s="6" customFormat="1" ht="126" x14ac:dyDescent="0.2">
      <c r="A2321" s="43">
        <f>+'Key Dates'!$B$9-90</f>
        <v>43446</v>
      </c>
      <c r="B2321" s="43">
        <f>+'Key Dates'!$B$9-90</f>
        <v>43446</v>
      </c>
      <c r="C2321" s="25" t="s">
        <v>1178</v>
      </c>
      <c r="D2321" s="23" t="s">
        <v>1141</v>
      </c>
      <c r="E2321" s="24" t="s">
        <v>158</v>
      </c>
      <c r="F2321" s="24" t="s">
        <v>49</v>
      </c>
      <c r="G2321" s="21"/>
      <c r="H2321" s="21"/>
    </row>
    <row r="2322" spans="1:8" s="6" customFormat="1" ht="126" x14ac:dyDescent="0.2">
      <c r="A2322" s="43">
        <f>+'Key Dates'!$B$9-90</f>
        <v>43446</v>
      </c>
      <c r="B2322" s="43">
        <f>+'Key Dates'!$B$9-90</f>
        <v>43446</v>
      </c>
      <c r="C2322" s="25" t="s">
        <v>1179</v>
      </c>
      <c r="D2322" s="23" t="s">
        <v>1141</v>
      </c>
      <c r="E2322" s="24" t="s">
        <v>156</v>
      </c>
      <c r="F2322" s="24" t="s">
        <v>49</v>
      </c>
      <c r="G2322" s="21"/>
      <c r="H2322" s="21"/>
    </row>
    <row r="2323" spans="1:8" s="6" customFormat="1" ht="94.5" x14ac:dyDescent="0.2">
      <c r="A2323" s="43">
        <f>+'Key Dates'!$B$9-90</f>
        <v>43446</v>
      </c>
      <c r="B2323" s="43">
        <f>+'Key Dates'!$B$9-90</f>
        <v>43446</v>
      </c>
      <c r="C2323" s="25" t="s">
        <v>1239</v>
      </c>
      <c r="D2323" s="23" t="s">
        <v>1237</v>
      </c>
      <c r="E2323" s="24" t="s">
        <v>138</v>
      </c>
      <c r="F2323" s="24" t="s">
        <v>2144</v>
      </c>
      <c r="G2323" s="21"/>
      <c r="H2323" s="21"/>
    </row>
    <row r="2324" spans="1:8" s="6" customFormat="1" ht="110.25" x14ac:dyDescent="0.2">
      <c r="A2324" s="43">
        <f>+'Key Dates'!$B$9-90</f>
        <v>43446</v>
      </c>
      <c r="B2324" s="43">
        <f>+'Key Dates'!$B$9-90</f>
        <v>43446</v>
      </c>
      <c r="C2324" s="25" t="s">
        <v>1238</v>
      </c>
      <c r="D2324" s="23" t="s">
        <v>1237</v>
      </c>
      <c r="E2324" s="24" t="s">
        <v>158</v>
      </c>
      <c r="F2324" s="24" t="s">
        <v>2144</v>
      </c>
      <c r="G2324" s="21"/>
      <c r="H2324" s="21"/>
    </row>
    <row r="2325" spans="1:8" s="6" customFormat="1" ht="110.25" x14ac:dyDescent="0.2">
      <c r="A2325" s="43">
        <f>+'Key Dates'!$B$9-90</f>
        <v>43446</v>
      </c>
      <c r="B2325" s="43">
        <f>+'Key Dates'!$B$9-90</f>
        <v>43446</v>
      </c>
      <c r="C2325" s="25" t="s">
        <v>1240</v>
      </c>
      <c r="D2325" s="23" t="s">
        <v>1237</v>
      </c>
      <c r="E2325" s="24" t="s">
        <v>156</v>
      </c>
      <c r="F2325" s="24" t="s">
        <v>2144</v>
      </c>
      <c r="G2325" s="21"/>
      <c r="H2325" s="21"/>
    </row>
    <row r="2326" spans="1:8" s="6" customFormat="1" ht="157.5" x14ac:dyDescent="0.2">
      <c r="A2326" s="43">
        <f>+'Key Dates'!$B$36-60</f>
        <v>43448</v>
      </c>
      <c r="B2326" s="43">
        <f>+'Key Dates'!$B$36-60</f>
        <v>43448</v>
      </c>
      <c r="C2326" s="25" t="s">
        <v>1090</v>
      </c>
      <c r="D2326" s="23" t="s">
        <v>1085</v>
      </c>
      <c r="E2326" s="24" t="s">
        <v>226</v>
      </c>
      <c r="F2326" s="24" t="s">
        <v>216</v>
      </c>
      <c r="G2326" s="21"/>
      <c r="H2326" s="21"/>
    </row>
    <row r="2327" spans="1:8" s="6" customFormat="1" ht="126" x14ac:dyDescent="0.2">
      <c r="A2327" s="43">
        <f>+'Key Dates'!$B$36-60</f>
        <v>43448</v>
      </c>
      <c r="B2327" s="43">
        <f>+'Key Dates'!$B$36-60</f>
        <v>43448</v>
      </c>
      <c r="C2327" s="22" t="s">
        <v>2375</v>
      </c>
      <c r="D2327" s="23" t="s">
        <v>1548</v>
      </c>
      <c r="E2327" s="24" t="s">
        <v>226</v>
      </c>
      <c r="F2327" s="24" t="s">
        <v>2146</v>
      </c>
      <c r="G2327" s="21"/>
      <c r="H2327" s="21"/>
    </row>
    <row r="2328" spans="1:8" s="6" customFormat="1" ht="94.5" x14ac:dyDescent="0.2">
      <c r="A2328" s="43">
        <f>+'Key Dates'!$B$36-60</f>
        <v>43448</v>
      </c>
      <c r="B2328" s="43">
        <f>+'Key Dates'!$B$36-60</f>
        <v>43448</v>
      </c>
      <c r="C2328" s="25" t="s">
        <v>730</v>
      </c>
      <c r="D2328" s="23" t="s">
        <v>32</v>
      </c>
      <c r="E2328" s="24" t="s">
        <v>226</v>
      </c>
      <c r="F2328" s="24" t="s">
        <v>49</v>
      </c>
      <c r="G2328" s="21"/>
      <c r="H2328" s="21"/>
    </row>
    <row r="2329" spans="1:8" s="6" customFormat="1" ht="126" x14ac:dyDescent="0.2">
      <c r="A2329" s="43">
        <f>+'Key Dates'!$B$9-84</f>
        <v>43452</v>
      </c>
      <c r="B2329" s="43">
        <f>+'Key Dates'!$B$9-84</f>
        <v>43452</v>
      </c>
      <c r="C2329" s="25" t="s">
        <v>2119</v>
      </c>
      <c r="D2329" s="23" t="s">
        <v>107</v>
      </c>
      <c r="E2329" s="24" t="s">
        <v>138</v>
      </c>
      <c r="F2329" s="24" t="s">
        <v>46</v>
      </c>
      <c r="G2329" s="21"/>
      <c r="H2329" s="21"/>
    </row>
    <row r="2330" spans="1:8" s="6" customFormat="1" ht="126" x14ac:dyDescent="0.2">
      <c r="A2330" s="43">
        <f>+'Key Dates'!$B$9-84</f>
        <v>43452</v>
      </c>
      <c r="B2330" s="43">
        <f>+'Key Dates'!$B$9-84</f>
        <v>43452</v>
      </c>
      <c r="C2330" s="25" t="s">
        <v>2120</v>
      </c>
      <c r="D2330" s="23" t="s">
        <v>107</v>
      </c>
      <c r="E2330" s="24" t="s">
        <v>158</v>
      </c>
      <c r="F2330" s="24" t="s">
        <v>46</v>
      </c>
      <c r="G2330" s="21"/>
      <c r="H2330" s="21"/>
    </row>
    <row r="2331" spans="1:8" s="6" customFormat="1" ht="141.75" x14ac:dyDescent="0.2">
      <c r="A2331" s="43">
        <f>+'Key Dates'!$B$9-84</f>
        <v>43452</v>
      </c>
      <c r="B2331" s="43">
        <f>+'Key Dates'!$B$9-84</f>
        <v>43452</v>
      </c>
      <c r="C2331" s="25" t="s">
        <v>2121</v>
      </c>
      <c r="D2331" s="23" t="s">
        <v>107</v>
      </c>
      <c r="E2331" s="24" t="s">
        <v>156</v>
      </c>
      <c r="F2331" s="24" t="s">
        <v>46</v>
      </c>
      <c r="G2331" s="21"/>
      <c r="H2331" s="21"/>
    </row>
    <row r="2332" spans="1:8" s="6" customFormat="1" ht="94.5" x14ac:dyDescent="0.2">
      <c r="A2332" s="43">
        <f>+'Key Dates'!$B$9-84</f>
        <v>43452</v>
      </c>
      <c r="B2332" s="43">
        <f>+'Key Dates'!$B$9-84</f>
        <v>43452</v>
      </c>
      <c r="C2332" s="25" t="s">
        <v>1055</v>
      </c>
      <c r="D2332" s="23" t="s">
        <v>9</v>
      </c>
      <c r="E2332" s="24" t="s">
        <v>138</v>
      </c>
      <c r="F2332" s="24" t="s">
        <v>13</v>
      </c>
      <c r="G2332" s="21"/>
      <c r="H2332" s="21"/>
    </row>
    <row r="2333" spans="1:8" s="6" customFormat="1" ht="94.5" x14ac:dyDescent="0.2">
      <c r="A2333" s="43">
        <f>+'Key Dates'!$B$9-84</f>
        <v>43452</v>
      </c>
      <c r="B2333" s="43">
        <f>+'Key Dates'!$B$9-84</f>
        <v>43452</v>
      </c>
      <c r="C2333" s="25" t="s">
        <v>1056</v>
      </c>
      <c r="D2333" s="23" t="s">
        <v>9</v>
      </c>
      <c r="E2333" s="24" t="s">
        <v>158</v>
      </c>
      <c r="F2333" s="24" t="s">
        <v>13</v>
      </c>
      <c r="G2333" s="21"/>
      <c r="H2333" s="21"/>
    </row>
    <row r="2334" spans="1:8" s="6" customFormat="1" ht="94.5" x14ac:dyDescent="0.2">
      <c r="A2334" s="43">
        <f>+'Key Dates'!$B$9-84</f>
        <v>43452</v>
      </c>
      <c r="B2334" s="43">
        <f>+'Key Dates'!$B$9-84</f>
        <v>43452</v>
      </c>
      <c r="C2334" s="25" t="s">
        <v>1057</v>
      </c>
      <c r="D2334" s="23" t="s">
        <v>9</v>
      </c>
      <c r="E2334" s="24" t="s">
        <v>156</v>
      </c>
      <c r="F2334" s="24" t="s">
        <v>13</v>
      </c>
      <c r="G2334" s="21"/>
      <c r="H2334" s="21"/>
    </row>
    <row r="2335" spans="1:8" s="6" customFormat="1" ht="173.25" x14ac:dyDescent="0.2">
      <c r="A2335" s="43">
        <f>+'Key Dates'!$B$8+42</f>
        <v>43452</v>
      </c>
      <c r="B2335" s="43">
        <f>+'Key Dates'!$B$8+42</f>
        <v>43452</v>
      </c>
      <c r="C2335" s="22" t="s">
        <v>2836</v>
      </c>
      <c r="D2335" s="23" t="s">
        <v>1791</v>
      </c>
      <c r="E2335" s="24" t="s">
        <v>138</v>
      </c>
      <c r="F2335" s="24" t="s">
        <v>216</v>
      </c>
      <c r="G2335" s="21"/>
      <c r="H2335" s="21"/>
    </row>
    <row r="2336" spans="1:8" s="6" customFormat="1" ht="173.25" x14ac:dyDescent="0.2">
      <c r="A2336" s="43">
        <f>+'Key Dates'!$B$8+42</f>
        <v>43452</v>
      </c>
      <c r="B2336" s="43">
        <f>+'Key Dates'!$B$8+42</f>
        <v>43452</v>
      </c>
      <c r="C2336" s="22" t="s">
        <v>2837</v>
      </c>
      <c r="D2336" s="23" t="s">
        <v>1791</v>
      </c>
      <c r="E2336" s="24" t="s">
        <v>142</v>
      </c>
      <c r="F2336" s="24" t="s">
        <v>216</v>
      </c>
      <c r="G2336" s="21"/>
      <c r="H2336" s="21"/>
    </row>
    <row r="2337" spans="1:8" s="6" customFormat="1" ht="173.25" x14ac:dyDescent="0.2">
      <c r="A2337" s="43">
        <f>+'Key Dates'!$B$8+42</f>
        <v>43452</v>
      </c>
      <c r="B2337" s="43">
        <f>+'Key Dates'!$B$8+42</f>
        <v>43452</v>
      </c>
      <c r="C2337" s="22" t="s">
        <v>2838</v>
      </c>
      <c r="D2337" s="23" t="s">
        <v>1791</v>
      </c>
      <c r="E2337" s="24" t="s">
        <v>158</v>
      </c>
      <c r="F2337" s="24" t="s">
        <v>216</v>
      </c>
      <c r="G2337" s="21"/>
      <c r="H2337" s="21"/>
    </row>
    <row r="2338" spans="1:8" s="6" customFormat="1" ht="173.25" x14ac:dyDescent="0.2">
      <c r="A2338" s="43">
        <f>+'Key Dates'!$B$8+42</f>
        <v>43452</v>
      </c>
      <c r="B2338" s="43">
        <f>+'Key Dates'!$B$8+42</f>
        <v>43452</v>
      </c>
      <c r="C2338" s="22" t="s">
        <v>2839</v>
      </c>
      <c r="D2338" s="23" t="s">
        <v>1791</v>
      </c>
      <c r="E2338" s="24" t="s">
        <v>143</v>
      </c>
      <c r="F2338" s="24" t="s">
        <v>216</v>
      </c>
      <c r="G2338" s="21"/>
      <c r="H2338" s="21"/>
    </row>
    <row r="2339" spans="1:8" s="6" customFormat="1" ht="189" x14ac:dyDescent="0.2">
      <c r="A2339" s="43">
        <f>+'Key Dates'!$B$8+42</f>
        <v>43452</v>
      </c>
      <c r="B2339" s="43">
        <f>+'Key Dates'!$B$8+42</f>
        <v>43452</v>
      </c>
      <c r="C2339" s="22" t="s">
        <v>2840</v>
      </c>
      <c r="D2339" s="23" t="s">
        <v>1791</v>
      </c>
      <c r="E2339" s="24" t="s">
        <v>144</v>
      </c>
      <c r="F2339" s="24" t="s">
        <v>216</v>
      </c>
      <c r="G2339" s="21"/>
      <c r="H2339" s="21"/>
    </row>
    <row r="2340" spans="1:8" s="6" customFormat="1" ht="189" x14ac:dyDescent="0.2">
      <c r="A2340" s="43">
        <f>+'Key Dates'!$B$8+42</f>
        <v>43452</v>
      </c>
      <c r="B2340" s="43">
        <f>+'Key Dates'!$B$8+42</f>
        <v>43452</v>
      </c>
      <c r="C2340" s="22" t="s">
        <v>2841</v>
      </c>
      <c r="D2340" s="23" t="s">
        <v>1791</v>
      </c>
      <c r="E2340" s="24" t="s">
        <v>145</v>
      </c>
      <c r="F2340" s="24" t="s">
        <v>216</v>
      </c>
      <c r="G2340" s="21"/>
      <c r="H2340" s="21"/>
    </row>
    <row r="2341" spans="1:8" s="6" customFormat="1" ht="189" x14ac:dyDescent="0.2">
      <c r="A2341" s="43">
        <f>+'Key Dates'!$B$8+42</f>
        <v>43452</v>
      </c>
      <c r="B2341" s="43">
        <f>+'Key Dates'!$B$8+42</f>
        <v>43452</v>
      </c>
      <c r="C2341" s="22" t="s">
        <v>2842</v>
      </c>
      <c r="D2341" s="23" t="s">
        <v>1791</v>
      </c>
      <c r="E2341" s="24" t="s">
        <v>156</v>
      </c>
      <c r="F2341" s="24" t="s">
        <v>216</v>
      </c>
      <c r="G2341" s="21"/>
      <c r="H2341" s="21"/>
    </row>
    <row r="2342" spans="1:8" s="6" customFormat="1" ht="189" x14ac:dyDescent="0.2">
      <c r="A2342" s="43">
        <f>+'Key Dates'!$B$8+42</f>
        <v>43452</v>
      </c>
      <c r="B2342" s="43">
        <f>+'Key Dates'!$B$8+42</f>
        <v>43452</v>
      </c>
      <c r="C2342" s="22" t="s">
        <v>2843</v>
      </c>
      <c r="D2342" s="23" t="s">
        <v>1791</v>
      </c>
      <c r="E2342" s="24" t="s">
        <v>157</v>
      </c>
      <c r="F2342" s="24" t="s">
        <v>216</v>
      </c>
      <c r="G2342" s="21"/>
      <c r="H2342" s="21"/>
    </row>
    <row r="2343" spans="1:8" s="6" customFormat="1" ht="173.25" x14ac:dyDescent="0.2">
      <c r="A2343" s="43">
        <f>+'Key Dates'!$B$8+42</f>
        <v>43452</v>
      </c>
      <c r="B2343" s="43">
        <f>+'Key Dates'!$B$8+42</f>
        <v>43452</v>
      </c>
      <c r="C2343" s="22" t="s">
        <v>2844</v>
      </c>
      <c r="D2343" s="23" t="s">
        <v>1791</v>
      </c>
      <c r="E2343" s="24" t="s">
        <v>135</v>
      </c>
      <c r="F2343" s="24" t="s">
        <v>216</v>
      </c>
      <c r="G2343" s="21"/>
      <c r="H2343" s="21"/>
    </row>
    <row r="2344" spans="1:8" s="6" customFormat="1" ht="189" x14ac:dyDescent="0.2">
      <c r="A2344" s="43">
        <f>+'Key Dates'!$B$8+42</f>
        <v>43452</v>
      </c>
      <c r="B2344" s="43">
        <f>+'Key Dates'!$B$8+42</f>
        <v>43452</v>
      </c>
      <c r="C2344" s="22" t="s">
        <v>2845</v>
      </c>
      <c r="D2344" s="23" t="s">
        <v>1791</v>
      </c>
      <c r="E2344" s="24" t="s">
        <v>146</v>
      </c>
      <c r="F2344" s="24" t="s">
        <v>216</v>
      </c>
      <c r="G2344" s="21"/>
      <c r="H2344" s="21"/>
    </row>
    <row r="2345" spans="1:8" s="6" customFormat="1" ht="189" x14ac:dyDescent="0.2">
      <c r="A2345" s="43">
        <f>+'Key Dates'!$B$8+42</f>
        <v>43452</v>
      </c>
      <c r="B2345" s="43">
        <f>+'Key Dates'!$B$8+42</f>
        <v>43452</v>
      </c>
      <c r="C2345" s="22" t="s">
        <v>2846</v>
      </c>
      <c r="D2345" s="23" t="s">
        <v>1791</v>
      </c>
      <c r="E2345" s="24" t="s">
        <v>147</v>
      </c>
      <c r="F2345" s="24" t="s">
        <v>216</v>
      </c>
      <c r="G2345" s="21"/>
      <c r="H2345" s="21"/>
    </row>
    <row r="2346" spans="1:8" s="6" customFormat="1" ht="63" x14ac:dyDescent="0.2">
      <c r="A2346" s="43">
        <f>+'Key Dates'!$B$8+42</f>
        <v>43452</v>
      </c>
      <c r="B2346" s="43">
        <f>+'Key Dates'!$B$8+70</f>
        <v>43480</v>
      </c>
      <c r="C2346" s="22" t="s">
        <v>2847</v>
      </c>
      <c r="D2346" s="23" t="s">
        <v>73</v>
      </c>
      <c r="E2346" s="24" t="s">
        <v>138</v>
      </c>
      <c r="F2346" s="24" t="s">
        <v>2145</v>
      </c>
      <c r="G2346" s="21"/>
      <c r="H2346" s="21"/>
    </row>
    <row r="2347" spans="1:8" s="6" customFormat="1" ht="78.75" x14ac:dyDescent="0.2">
      <c r="A2347" s="43">
        <f>+'Key Dates'!$B$8+42</f>
        <v>43452</v>
      </c>
      <c r="B2347" s="43">
        <f>+'Key Dates'!$B$8+70</f>
        <v>43480</v>
      </c>
      <c r="C2347" s="22" t="s">
        <v>2848</v>
      </c>
      <c r="D2347" s="23" t="s">
        <v>73</v>
      </c>
      <c r="E2347" s="24" t="s">
        <v>142</v>
      </c>
      <c r="F2347" s="24" t="s">
        <v>2145</v>
      </c>
      <c r="G2347" s="21"/>
      <c r="H2347" s="21"/>
    </row>
    <row r="2348" spans="1:8" s="6" customFormat="1" ht="63" x14ac:dyDescent="0.2">
      <c r="A2348" s="43">
        <f>+'Key Dates'!$B$8+42</f>
        <v>43452</v>
      </c>
      <c r="B2348" s="43">
        <f>+'Key Dates'!$B$8+70</f>
        <v>43480</v>
      </c>
      <c r="C2348" s="22" t="s">
        <v>2849</v>
      </c>
      <c r="D2348" s="23" t="s">
        <v>73</v>
      </c>
      <c r="E2348" s="24" t="s">
        <v>158</v>
      </c>
      <c r="F2348" s="24" t="s">
        <v>2145</v>
      </c>
      <c r="G2348" s="21"/>
      <c r="H2348" s="21"/>
    </row>
    <row r="2349" spans="1:8" s="6" customFormat="1" ht="78.75" x14ac:dyDescent="0.2">
      <c r="A2349" s="43">
        <f>+'Key Dates'!$B$8+42</f>
        <v>43452</v>
      </c>
      <c r="B2349" s="43">
        <f>+'Key Dates'!$B$8+70</f>
        <v>43480</v>
      </c>
      <c r="C2349" s="22" t="s">
        <v>2850</v>
      </c>
      <c r="D2349" s="23" t="s">
        <v>73</v>
      </c>
      <c r="E2349" s="24" t="s">
        <v>144</v>
      </c>
      <c r="F2349" s="24" t="s">
        <v>2145</v>
      </c>
      <c r="G2349" s="21"/>
      <c r="H2349" s="21"/>
    </row>
    <row r="2350" spans="1:8" s="6" customFormat="1" ht="78.75" x14ac:dyDescent="0.2">
      <c r="A2350" s="43">
        <f>+'Key Dates'!$B$8+42</f>
        <v>43452</v>
      </c>
      <c r="B2350" s="43">
        <f>+'Key Dates'!$B$8+70</f>
        <v>43480</v>
      </c>
      <c r="C2350" s="22" t="s">
        <v>2851</v>
      </c>
      <c r="D2350" s="23" t="s">
        <v>73</v>
      </c>
      <c r="E2350" s="24" t="s">
        <v>145</v>
      </c>
      <c r="F2350" s="24" t="s">
        <v>2145</v>
      </c>
      <c r="G2350" s="21"/>
      <c r="H2350" s="21"/>
    </row>
    <row r="2351" spans="1:8" s="6" customFormat="1" ht="110.25" x14ac:dyDescent="0.2">
      <c r="A2351" s="43">
        <f>+'Key Dates'!$B$9-81</f>
        <v>43455</v>
      </c>
      <c r="B2351" s="43">
        <f>+'Key Dates'!$B$9-81</f>
        <v>43455</v>
      </c>
      <c r="C2351" s="25" t="s">
        <v>1252</v>
      </c>
      <c r="D2351" s="23" t="s">
        <v>107</v>
      </c>
      <c r="E2351" s="24" t="s">
        <v>138</v>
      </c>
      <c r="F2351" s="24" t="s">
        <v>46</v>
      </c>
      <c r="G2351" s="21"/>
      <c r="H2351" s="21"/>
    </row>
    <row r="2352" spans="1:8" s="6" customFormat="1" ht="110.25" x14ac:dyDescent="0.2">
      <c r="A2352" s="43">
        <f>+'Key Dates'!$B$9-81</f>
        <v>43455</v>
      </c>
      <c r="B2352" s="43">
        <f>+'Key Dates'!$B$9-81</f>
        <v>43455</v>
      </c>
      <c r="C2352" s="25" t="s">
        <v>1253</v>
      </c>
      <c r="D2352" s="23" t="s">
        <v>107</v>
      </c>
      <c r="E2352" s="24" t="s">
        <v>158</v>
      </c>
      <c r="F2352" s="24" t="s">
        <v>46</v>
      </c>
      <c r="G2352" s="21"/>
      <c r="H2352" s="21"/>
    </row>
    <row r="2353" spans="1:8" s="6" customFormat="1" ht="110.25" x14ac:dyDescent="0.2">
      <c r="A2353" s="43">
        <f>+'Key Dates'!$B$9-81</f>
        <v>43455</v>
      </c>
      <c r="B2353" s="43">
        <f>+'Key Dates'!$B$9-81</f>
        <v>43455</v>
      </c>
      <c r="C2353" s="25" t="s">
        <v>1254</v>
      </c>
      <c r="D2353" s="23" t="s">
        <v>107</v>
      </c>
      <c r="E2353" s="24" t="s">
        <v>138</v>
      </c>
      <c r="F2353" s="24" t="s">
        <v>46</v>
      </c>
      <c r="G2353" s="21"/>
      <c r="H2353" s="21"/>
    </row>
    <row r="2354" spans="1:8" s="6" customFormat="1" ht="47.25" x14ac:dyDescent="0.2">
      <c r="A2354" s="43">
        <f>+'Key Dates'!$B$19</f>
        <v>43459</v>
      </c>
      <c r="B2354" s="43">
        <f>+'Key Dates'!$B$19</f>
        <v>43459</v>
      </c>
      <c r="C2354" s="25" t="s">
        <v>1255</v>
      </c>
      <c r="D2354" s="23" t="s">
        <v>43</v>
      </c>
      <c r="E2354" s="24" t="s">
        <v>44</v>
      </c>
      <c r="F2354" s="24" t="s">
        <v>44</v>
      </c>
      <c r="G2354" s="21"/>
      <c r="H2354" s="21"/>
    </row>
    <row r="2355" spans="1:8" s="6" customFormat="1" ht="157.5" x14ac:dyDescent="0.2">
      <c r="A2355" s="43">
        <f>+'Key Dates'!$B$36-47</f>
        <v>43461</v>
      </c>
      <c r="B2355" s="43">
        <f>+'Key Dates'!$B$36-47</f>
        <v>43461</v>
      </c>
      <c r="C2355" s="22" t="s">
        <v>2403</v>
      </c>
      <c r="D2355" s="23" t="s">
        <v>130</v>
      </c>
      <c r="E2355" s="24" t="s">
        <v>226</v>
      </c>
      <c r="F2355" s="24" t="s">
        <v>2147</v>
      </c>
      <c r="G2355" s="21"/>
      <c r="H2355" s="21"/>
    </row>
    <row r="2356" spans="1:8" s="6" customFormat="1" ht="110.25" x14ac:dyDescent="0.2">
      <c r="A2356" s="43">
        <f>+'Key Dates'!$B$9-74</f>
        <v>43462</v>
      </c>
      <c r="B2356" s="43">
        <f>+'Key Dates'!$B$9-74</f>
        <v>43462</v>
      </c>
      <c r="C2356" s="25" t="s">
        <v>1314</v>
      </c>
      <c r="D2356" s="23" t="s">
        <v>133</v>
      </c>
      <c r="E2356" s="24" t="s">
        <v>138</v>
      </c>
      <c r="F2356" s="24" t="s">
        <v>10</v>
      </c>
      <c r="G2356" s="21"/>
      <c r="H2356" s="21"/>
    </row>
    <row r="2357" spans="1:8" s="6" customFormat="1" ht="110.25" x14ac:dyDescent="0.2">
      <c r="A2357" s="43">
        <f>+'Key Dates'!$B$9-74</f>
        <v>43462</v>
      </c>
      <c r="B2357" s="43">
        <f>+'Key Dates'!$B$9-74</f>
        <v>43462</v>
      </c>
      <c r="C2357" s="25" t="s">
        <v>1315</v>
      </c>
      <c r="D2357" s="23" t="s">
        <v>133</v>
      </c>
      <c r="E2357" s="24" t="s">
        <v>158</v>
      </c>
      <c r="F2357" s="24" t="s">
        <v>10</v>
      </c>
      <c r="G2357" s="21"/>
      <c r="H2357" s="21"/>
    </row>
    <row r="2358" spans="1:8" s="6" customFormat="1" ht="110.25" x14ac:dyDescent="0.2">
      <c r="A2358" s="43">
        <f>+'Key Dates'!$B$9-74</f>
        <v>43462</v>
      </c>
      <c r="B2358" s="43">
        <f>+'Key Dates'!$B$9-74</f>
        <v>43462</v>
      </c>
      <c r="C2358" s="25" t="s">
        <v>1316</v>
      </c>
      <c r="D2358" s="23" t="s">
        <v>133</v>
      </c>
      <c r="E2358" s="24" t="s">
        <v>156</v>
      </c>
      <c r="F2358" s="24" t="s">
        <v>10</v>
      </c>
      <c r="G2358" s="21"/>
      <c r="H2358" s="21"/>
    </row>
    <row r="2359" spans="1:8" s="6" customFormat="1" ht="126" x14ac:dyDescent="0.2">
      <c r="A2359" s="43">
        <f>+'Key Dates'!$B$36-46</f>
        <v>43462</v>
      </c>
      <c r="B2359" s="43">
        <f>+'Key Dates'!$B$36-46</f>
        <v>43462</v>
      </c>
      <c r="C2359" s="22" t="s">
        <v>2404</v>
      </c>
      <c r="D2359" s="23" t="s">
        <v>67</v>
      </c>
      <c r="E2359" s="24" t="s">
        <v>226</v>
      </c>
      <c r="F2359" s="24" t="s">
        <v>2145</v>
      </c>
      <c r="G2359" s="21"/>
      <c r="H2359" s="21"/>
    </row>
    <row r="2360" spans="1:8" s="6" customFormat="1" ht="173.25" x14ac:dyDescent="0.2">
      <c r="A2360" s="43">
        <f>+'Key Dates'!$B$36-46</f>
        <v>43462</v>
      </c>
      <c r="B2360" s="43">
        <f>+'Key Dates'!$B$36-46</f>
        <v>43462</v>
      </c>
      <c r="C2360" s="22" t="s">
        <v>2405</v>
      </c>
      <c r="D2360" s="23" t="s">
        <v>29</v>
      </c>
      <c r="E2360" s="24" t="s">
        <v>226</v>
      </c>
      <c r="F2360" s="24" t="s">
        <v>216</v>
      </c>
      <c r="G2360" s="21"/>
      <c r="H2360" s="21"/>
    </row>
    <row r="2361" spans="1:8" s="6" customFormat="1" ht="94.5" x14ac:dyDescent="0.2">
      <c r="A2361" s="43">
        <f>+'Key Dates'!$B$36-46</f>
        <v>43462</v>
      </c>
      <c r="B2361" s="43">
        <f>+'Key Dates'!$B$36-14</f>
        <v>43494</v>
      </c>
      <c r="C2361" s="25" t="s">
        <v>1556</v>
      </c>
      <c r="D2361" s="23" t="s">
        <v>1557</v>
      </c>
      <c r="E2361" s="24" t="s">
        <v>226</v>
      </c>
      <c r="F2361" s="24" t="s">
        <v>1247</v>
      </c>
      <c r="G2361" s="21"/>
      <c r="H2361" s="21"/>
    </row>
    <row r="2362" spans="1:8" s="6" customFormat="1" ht="173.25" x14ac:dyDescent="0.2">
      <c r="A2362" s="43">
        <f>+'Key Dates'!$B$36-46</f>
        <v>43462</v>
      </c>
      <c r="B2362" s="43">
        <f>+'Key Dates'!$B$36-1</f>
        <v>43507</v>
      </c>
      <c r="C2362" s="22" t="s">
        <v>2406</v>
      </c>
      <c r="D2362" s="23" t="s">
        <v>478</v>
      </c>
      <c r="E2362" s="24" t="s">
        <v>226</v>
      </c>
      <c r="F2362" s="24" t="s">
        <v>2145</v>
      </c>
      <c r="G2362" s="21"/>
      <c r="H2362" s="21"/>
    </row>
    <row r="2363" spans="1:8" s="6" customFormat="1" ht="173.25" x14ac:dyDescent="0.2">
      <c r="A2363" s="43">
        <f>+'Key Dates'!$B$36-46</f>
        <v>43462</v>
      </c>
      <c r="B2363" s="43">
        <f>+'Key Dates'!$B$36</f>
        <v>43508</v>
      </c>
      <c r="C2363" s="22" t="s">
        <v>2407</v>
      </c>
      <c r="D2363" s="23" t="s">
        <v>1560</v>
      </c>
      <c r="E2363" s="24" t="s">
        <v>226</v>
      </c>
      <c r="F2363" s="24" t="s">
        <v>2145</v>
      </c>
      <c r="G2363" s="21"/>
      <c r="H2363" s="21"/>
    </row>
    <row r="2364" spans="1:8" s="6" customFormat="1" ht="126" x14ac:dyDescent="0.2">
      <c r="A2364" s="43">
        <f>+'Key Dates'!$B$36-46</f>
        <v>43462</v>
      </c>
      <c r="B2364" s="43">
        <f>+'Key Dates'!$B$36</f>
        <v>43508</v>
      </c>
      <c r="C2364" s="22" t="s">
        <v>2408</v>
      </c>
      <c r="D2364" s="23" t="s">
        <v>1561</v>
      </c>
      <c r="E2364" s="24" t="s">
        <v>226</v>
      </c>
      <c r="F2364" s="24" t="s">
        <v>2145</v>
      </c>
      <c r="G2364" s="21"/>
      <c r="H2364" s="21"/>
    </row>
    <row r="2365" spans="1:8" s="6" customFormat="1" ht="220.5" x14ac:dyDescent="0.2">
      <c r="A2365" s="43">
        <f>+'Key Dates'!$B$36-46</f>
        <v>43462</v>
      </c>
      <c r="B2365" s="43">
        <f>+'Key Dates'!$B$36+1</f>
        <v>43509</v>
      </c>
      <c r="C2365" s="22" t="s">
        <v>2382</v>
      </c>
      <c r="D2365" s="23" t="s">
        <v>479</v>
      </c>
      <c r="E2365" s="24" t="s">
        <v>226</v>
      </c>
      <c r="F2365" s="24" t="s">
        <v>2145</v>
      </c>
      <c r="G2365" s="21"/>
      <c r="H2365" s="21"/>
    </row>
    <row r="2366" spans="1:8" s="6" customFormat="1" ht="126" x14ac:dyDescent="0.2">
      <c r="A2366" s="43">
        <f>+'Key Dates'!$B$36-45</f>
        <v>43463</v>
      </c>
      <c r="B2366" s="43">
        <f>+'Key Dates'!$B$36</f>
        <v>43508</v>
      </c>
      <c r="C2366" s="25" t="s">
        <v>279</v>
      </c>
      <c r="D2366" s="23" t="s">
        <v>56</v>
      </c>
      <c r="E2366" s="24" t="s">
        <v>226</v>
      </c>
      <c r="F2366" s="24" t="s">
        <v>216</v>
      </c>
      <c r="G2366" s="21"/>
      <c r="H2366" s="21"/>
    </row>
    <row r="2367" spans="1:8" s="6" customFormat="1" ht="78.75" x14ac:dyDescent="0.2">
      <c r="A2367" s="43">
        <f>+'Key Dates'!$B$9-71</f>
        <v>43465</v>
      </c>
      <c r="B2367" s="43">
        <f>+'Key Dates'!$B$9-71</f>
        <v>43465</v>
      </c>
      <c r="C2367" s="25" t="s">
        <v>1384</v>
      </c>
      <c r="D2367" s="23" t="s">
        <v>76</v>
      </c>
      <c r="E2367" s="24" t="s">
        <v>138</v>
      </c>
      <c r="F2367" s="24" t="s">
        <v>18</v>
      </c>
      <c r="G2367" s="21"/>
      <c r="H2367" s="21"/>
    </row>
    <row r="2368" spans="1:8" s="6" customFormat="1" ht="78.75" x14ac:dyDescent="0.2">
      <c r="A2368" s="43">
        <f>+'Key Dates'!$B$9-71</f>
        <v>43465</v>
      </c>
      <c r="B2368" s="43">
        <f>+'Key Dates'!$B$9-71</f>
        <v>43465</v>
      </c>
      <c r="C2368" s="25" t="s">
        <v>1385</v>
      </c>
      <c r="D2368" s="23" t="s">
        <v>76</v>
      </c>
      <c r="E2368" s="24" t="s">
        <v>158</v>
      </c>
      <c r="F2368" s="24" t="s">
        <v>18</v>
      </c>
      <c r="G2368" s="21"/>
      <c r="H2368" s="21"/>
    </row>
    <row r="2369" spans="1:8" s="6" customFormat="1" ht="78.75" x14ac:dyDescent="0.2">
      <c r="A2369" s="43">
        <f>+'Key Dates'!$B$9-71</f>
        <v>43465</v>
      </c>
      <c r="B2369" s="43">
        <f>+'Key Dates'!$B$9-71</f>
        <v>43465</v>
      </c>
      <c r="C2369" s="25" t="s">
        <v>1386</v>
      </c>
      <c r="D2369" s="23" t="s">
        <v>76</v>
      </c>
      <c r="E2369" s="24" t="s">
        <v>156</v>
      </c>
      <c r="F2369" s="24" t="s">
        <v>18</v>
      </c>
      <c r="G2369" s="21"/>
      <c r="H2369" s="21"/>
    </row>
    <row r="2370" spans="1:8" s="6" customFormat="1" ht="110.25" x14ac:dyDescent="0.2">
      <c r="A2370" s="43">
        <f>+'Key Dates'!$B$9-71</f>
        <v>43465</v>
      </c>
      <c r="B2370" s="43">
        <f>+'Key Dates'!$B$9-71</f>
        <v>43465</v>
      </c>
      <c r="C2370" s="25" t="s">
        <v>209</v>
      </c>
      <c r="D2370" s="23" t="s">
        <v>1</v>
      </c>
      <c r="E2370" s="24" t="s">
        <v>138</v>
      </c>
      <c r="F2370" s="24" t="s">
        <v>2144</v>
      </c>
      <c r="G2370" s="21"/>
      <c r="H2370" s="21"/>
    </row>
    <row r="2371" spans="1:8" s="6" customFormat="1" ht="110.25" x14ac:dyDescent="0.2">
      <c r="A2371" s="43">
        <f>+'Key Dates'!$B$9-71</f>
        <v>43465</v>
      </c>
      <c r="B2371" s="43">
        <f>+'Key Dates'!$B$9-71</f>
        <v>43465</v>
      </c>
      <c r="C2371" s="25" t="s">
        <v>210</v>
      </c>
      <c r="D2371" s="23" t="s">
        <v>1</v>
      </c>
      <c r="E2371" s="24" t="s">
        <v>158</v>
      </c>
      <c r="F2371" s="24" t="s">
        <v>2144</v>
      </c>
      <c r="G2371" s="21"/>
      <c r="H2371" s="21"/>
    </row>
    <row r="2372" spans="1:8" s="6" customFormat="1" ht="126" x14ac:dyDescent="0.2">
      <c r="A2372" s="43">
        <f>+'Key Dates'!$B$9-71</f>
        <v>43465</v>
      </c>
      <c r="B2372" s="43">
        <f>+'Key Dates'!$B$9-71</f>
        <v>43465</v>
      </c>
      <c r="C2372" s="25" t="s">
        <v>208</v>
      </c>
      <c r="D2372" s="23" t="s">
        <v>1</v>
      </c>
      <c r="E2372" s="24" t="s">
        <v>156</v>
      </c>
      <c r="F2372" s="24" t="s">
        <v>2144</v>
      </c>
      <c r="G2372" s="21"/>
      <c r="H2372" s="21"/>
    </row>
    <row r="2373" spans="1:8" s="6" customFormat="1" ht="110.25" x14ac:dyDescent="0.2">
      <c r="A2373" s="43">
        <v>43465</v>
      </c>
      <c r="B2373" s="43">
        <v>43465</v>
      </c>
      <c r="C2373" s="22" t="s">
        <v>1344</v>
      </c>
      <c r="D2373" s="23" t="s">
        <v>108</v>
      </c>
      <c r="E2373" s="24" t="s">
        <v>138</v>
      </c>
      <c r="F2373" s="24" t="s">
        <v>216</v>
      </c>
      <c r="G2373" s="21"/>
      <c r="H2373" s="21"/>
    </row>
    <row r="2374" spans="1:8" s="6" customFormat="1" ht="110.25" x14ac:dyDescent="0.2">
      <c r="A2374" s="43">
        <v>43465</v>
      </c>
      <c r="B2374" s="43">
        <v>43465</v>
      </c>
      <c r="C2374" s="22" t="s">
        <v>1345</v>
      </c>
      <c r="D2374" s="23" t="s">
        <v>108</v>
      </c>
      <c r="E2374" s="24" t="s">
        <v>141</v>
      </c>
      <c r="F2374" s="24" t="s">
        <v>216</v>
      </c>
      <c r="G2374" s="21"/>
      <c r="H2374" s="21"/>
    </row>
    <row r="2375" spans="1:8" s="6" customFormat="1" ht="110.25" x14ac:dyDescent="0.2">
      <c r="A2375" s="43">
        <v>43465</v>
      </c>
      <c r="B2375" s="43">
        <v>43465</v>
      </c>
      <c r="C2375" s="22" t="s">
        <v>1346</v>
      </c>
      <c r="D2375" s="23" t="s">
        <v>108</v>
      </c>
      <c r="E2375" s="24" t="s">
        <v>158</v>
      </c>
      <c r="F2375" s="24" t="s">
        <v>216</v>
      </c>
      <c r="G2375" s="21"/>
      <c r="H2375" s="21"/>
    </row>
    <row r="2376" spans="1:8" s="6" customFormat="1" ht="110.25" x14ac:dyDescent="0.2">
      <c r="A2376" s="43">
        <v>43465</v>
      </c>
      <c r="B2376" s="43">
        <v>43465</v>
      </c>
      <c r="C2376" s="22" t="s">
        <v>1347</v>
      </c>
      <c r="D2376" s="23" t="s">
        <v>108</v>
      </c>
      <c r="E2376" s="24" t="s">
        <v>144</v>
      </c>
      <c r="F2376" s="24" t="s">
        <v>216</v>
      </c>
      <c r="G2376" s="21"/>
      <c r="H2376" s="21"/>
    </row>
    <row r="2377" spans="1:8" s="6" customFormat="1" ht="126" x14ac:dyDescent="0.2">
      <c r="A2377" s="43">
        <v>43465</v>
      </c>
      <c r="B2377" s="43">
        <v>43465</v>
      </c>
      <c r="C2377" s="22" t="s">
        <v>1348</v>
      </c>
      <c r="D2377" s="23" t="s">
        <v>108</v>
      </c>
      <c r="E2377" s="24" t="s">
        <v>145</v>
      </c>
      <c r="F2377" s="24" t="s">
        <v>216</v>
      </c>
      <c r="G2377" s="21"/>
      <c r="H2377" s="21"/>
    </row>
    <row r="2378" spans="1:8" s="6" customFormat="1" ht="126" x14ac:dyDescent="0.2">
      <c r="A2378" s="43">
        <v>43465</v>
      </c>
      <c r="B2378" s="43">
        <v>43465</v>
      </c>
      <c r="C2378" s="22" t="s">
        <v>1349</v>
      </c>
      <c r="D2378" s="23" t="s">
        <v>108</v>
      </c>
      <c r="E2378" s="24" t="s">
        <v>156</v>
      </c>
      <c r="F2378" s="24" t="s">
        <v>216</v>
      </c>
      <c r="G2378" s="21"/>
      <c r="H2378" s="21"/>
    </row>
    <row r="2379" spans="1:8" s="6" customFormat="1" ht="126" x14ac:dyDescent="0.2">
      <c r="A2379" s="43">
        <v>43465</v>
      </c>
      <c r="B2379" s="43">
        <v>43465</v>
      </c>
      <c r="C2379" s="22" t="s">
        <v>1350</v>
      </c>
      <c r="D2379" s="23" t="s">
        <v>108</v>
      </c>
      <c r="E2379" s="24" t="s">
        <v>157</v>
      </c>
      <c r="F2379" s="24" t="s">
        <v>216</v>
      </c>
      <c r="G2379" s="21"/>
      <c r="H2379" s="21"/>
    </row>
    <row r="2380" spans="1:8" s="6" customFormat="1" ht="110.25" x14ac:dyDescent="0.2">
      <c r="A2380" s="43">
        <v>43465</v>
      </c>
      <c r="B2380" s="43">
        <v>43465</v>
      </c>
      <c r="C2380" s="22" t="s">
        <v>1489</v>
      </c>
      <c r="D2380" s="23" t="s">
        <v>109</v>
      </c>
      <c r="E2380" s="24" t="s">
        <v>138</v>
      </c>
      <c r="F2380" s="24" t="s">
        <v>57</v>
      </c>
      <c r="G2380" s="21"/>
      <c r="H2380" s="21"/>
    </row>
    <row r="2381" spans="1:8" s="6" customFormat="1" ht="110.25" x14ac:dyDescent="0.2">
      <c r="A2381" s="43">
        <v>43465</v>
      </c>
      <c r="B2381" s="43">
        <v>43465</v>
      </c>
      <c r="C2381" s="22" t="s">
        <v>1491</v>
      </c>
      <c r="D2381" s="23" t="s">
        <v>109</v>
      </c>
      <c r="E2381" s="24" t="s">
        <v>142</v>
      </c>
      <c r="F2381" s="24" t="s">
        <v>57</v>
      </c>
      <c r="G2381" s="21"/>
      <c r="H2381" s="21"/>
    </row>
    <row r="2382" spans="1:8" s="6" customFormat="1" ht="110.25" x14ac:dyDescent="0.2">
      <c r="A2382" s="43">
        <v>43465</v>
      </c>
      <c r="B2382" s="43">
        <v>43465</v>
      </c>
      <c r="C2382" s="22" t="s">
        <v>1490</v>
      </c>
      <c r="D2382" s="23" t="s">
        <v>109</v>
      </c>
      <c r="E2382" s="24" t="s">
        <v>158</v>
      </c>
      <c r="F2382" s="24" t="s">
        <v>57</v>
      </c>
      <c r="G2382" s="21"/>
      <c r="H2382" s="21"/>
    </row>
    <row r="2383" spans="1:8" s="6" customFormat="1" ht="110.25" x14ac:dyDescent="0.2">
      <c r="A2383" s="43">
        <v>43465</v>
      </c>
      <c r="B2383" s="43">
        <v>43465</v>
      </c>
      <c r="C2383" s="22" t="s">
        <v>1492</v>
      </c>
      <c r="D2383" s="23" t="s">
        <v>109</v>
      </c>
      <c r="E2383" s="24" t="s">
        <v>144</v>
      </c>
      <c r="F2383" s="24" t="s">
        <v>57</v>
      </c>
      <c r="G2383" s="21"/>
      <c r="H2383" s="21"/>
    </row>
    <row r="2384" spans="1:8" s="6" customFormat="1" ht="110.25" x14ac:dyDescent="0.2">
      <c r="A2384" s="43">
        <v>43465</v>
      </c>
      <c r="B2384" s="43">
        <v>43465</v>
      </c>
      <c r="C2384" s="22" t="s">
        <v>1493</v>
      </c>
      <c r="D2384" s="23" t="s">
        <v>109</v>
      </c>
      <c r="E2384" s="24" t="s">
        <v>145</v>
      </c>
      <c r="F2384" s="24" t="s">
        <v>57</v>
      </c>
      <c r="G2384" s="21"/>
      <c r="H2384" s="21"/>
    </row>
    <row r="2385" spans="1:8" s="6" customFormat="1" ht="110.25" x14ac:dyDescent="0.2">
      <c r="A2385" s="43">
        <v>43465</v>
      </c>
      <c r="B2385" s="43">
        <v>43465</v>
      </c>
      <c r="C2385" s="22" t="s">
        <v>1494</v>
      </c>
      <c r="D2385" s="23" t="s">
        <v>109</v>
      </c>
      <c r="E2385" s="24" t="s">
        <v>156</v>
      </c>
      <c r="F2385" s="24" t="s">
        <v>57</v>
      </c>
      <c r="G2385" s="21"/>
      <c r="H2385" s="21"/>
    </row>
    <row r="2386" spans="1:8" s="6" customFormat="1" ht="110.25" x14ac:dyDescent="0.2">
      <c r="A2386" s="43">
        <v>43465</v>
      </c>
      <c r="B2386" s="43">
        <v>43465</v>
      </c>
      <c r="C2386" s="22" t="s">
        <v>1495</v>
      </c>
      <c r="D2386" s="23" t="s">
        <v>109</v>
      </c>
      <c r="E2386" s="24" t="s">
        <v>157</v>
      </c>
      <c r="F2386" s="24" t="s">
        <v>57</v>
      </c>
      <c r="G2386" s="21"/>
      <c r="H2386" s="21"/>
    </row>
    <row r="2387" spans="1:8" s="6" customFormat="1" ht="110.25" x14ac:dyDescent="0.2">
      <c r="A2387" s="43">
        <v>43465</v>
      </c>
      <c r="B2387" s="43">
        <v>43465</v>
      </c>
      <c r="C2387" s="22" t="s">
        <v>1496</v>
      </c>
      <c r="D2387" s="23" t="s">
        <v>109</v>
      </c>
      <c r="E2387" s="24" t="s">
        <v>146</v>
      </c>
      <c r="F2387" s="24" t="s">
        <v>57</v>
      </c>
      <c r="G2387" s="21"/>
      <c r="H2387" s="21"/>
    </row>
    <row r="2388" spans="1:8" s="6" customFormat="1" ht="110.25" x14ac:dyDescent="0.2">
      <c r="A2388" s="43">
        <v>43465</v>
      </c>
      <c r="B2388" s="43">
        <v>43465</v>
      </c>
      <c r="C2388" s="22" t="s">
        <v>1497</v>
      </c>
      <c r="D2388" s="23" t="s">
        <v>109</v>
      </c>
      <c r="E2388" s="24" t="s">
        <v>147</v>
      </c>
      <c r="F2388" s="24" t="s">
        <v>57</v>
      </c>
      <c r="G2388" s="21"/>
      <c r="H2388" s="21"/>
    </row>
    <row r="2389" spans="1:8" s="6" customFormat="1" ht="110.25" x14ac:dyDescent="0.2">
      <c r="A2389" s="43">
        <v>43465</v>
      </c>
      <c r="B2389" s="43">
        <v>43465</v>
      </c>
      <c r="C2389" s="25" t="s">
        <v>1498</v>
      </c>
      <c r="D2389" s="23" t="s">
        <v>110</v>
      </c>
      <c r="E2389" s="24" t="s">
        <v>138</v>
      </c>
      <c r="F2389" s="24" t="s">
        <v>57</v>
      </c>
      <c r="G2389" s="21"/>
      <c r="H2389" s="21"/>
    </row>
    <row r="2390" spans="1:8" s="6" customFormat="1" ht="110.25" x14ac:dyDescent="0.2">
      <c r="A2390" s="43">
        <v>43465</v>
      </c>
      <c r="B2390" s="43">
        <v>43465</v>
      </c>
      <c r="C2390" s="25" t="s">
        <v>1499</v>
      </c>
      <c r="D2390" s="23" t="s">
        <v>110</v>
      </c>
      <c r="E2390" s="24" t="s">
        <v>158</v>
      </c>
      <c r="F2390" s="24" t="s">
        <v>57</v>
      </c>
      <c r="G2390" s="21"/>
      <c r="H2390" s="21"/>
    </row>
    <row r="2391" spans="1:8" s="6" customFormat="1" ht="110.25" x14ac:dyDescent="0.2">
      <c r="A2391" s="43">
        <v>43465</v>
      </c>
      <c r="B2391" s="43">
        <v>43465</v>
      </c>
      <c r="C2391" s="25" t="s">
        <v>1500</v>
      </c>
      <c r="D2391" s="23" t="s">
        <v>110</v>
      </c>
      <c r="E2391" s="24" t="s">
        <v>144</v>
      </c>
      <c r="F2391" s="24" t="s">
        <v>57</v>
      </c>
      <c r="G2391" s="21"/>
      <c r="H2391" s="21"/>
    </row>
    <row r="2392" spans="1:8" s="6" customFormat="1" ht="126" x14ac:dyDescent="0.2">
      <c r="A2392" s="43">
        <v>43465</v>
      </c>
      <c r="B2392" s="43">
        <v>43465</v>
      </c>
      <c r="C2392" s="25" t="s">
        <v>1501</v>
      </c>
      <c r="D2392" s="23" t="s">
        <v>110</v>
      </c>
      <c r="E2392" s="24" t="s">
        <v>145</v>
      </c>
      <c r="F2392" s="24" t="s">
        <v>57</v>
      </c>
      <c r="G2392" s="21"/>
      <c r="H2392" s="21"/>
    </row>
    <row r="2393" spans="1:8" s="6" customFormat="1" ht="126" x14ac:dyDescent="0.2">
      <c r="A2393" s="43">
        <v>43465</v>
      </c>
      <c r="B2393" s="43">
        <v>43465</v>
      </c>
      <c r="C2393" s="25" t="s">
        <v>1502</v>
      </c>
      <c r="D2393" s="23" t="s">
        <v>110</v>
      </c>
      <c r="E2393" s="24" t="s">
        <v>156</v>
      </c>
      <c r="F2393" s="24" t="s">
        <v>57</v>
      </c>
      <c r="G2393" s="21"/>
      <c r="H2393" s="21"/>
    </row>
    <row r="2394" spans="1:8" s="6" customFormat="1" ht="126" x14ac:dyDescent="0.2">
      <c r="A2394" s="43">
        <v>43465</v>
      </c>
      <c r="B2394" s="43">
        <v>43465</v>
      </c>
      <c r="C2394" s="25" t="s">
        <v>1503</v>
      </c>
      <c r="D2394" s="23" t="s">
        <v>110</v>
      </c>
      <c r="E2394" s="24" t="s">
        <v>157</v>
      </c>
      <c r="F2394" s="24" t="s">
        <v>57</v>
      </c>
      <c r="G2394" s="21"/>
      <c r="H2394" s="21"/>
    </row>
    <row r="2395" spans="1:8" s="6" customFormat="1" ht="126" x14ac:dyDescent="0.2">
      <c r="A2395" s="43">
        <v>43465</v>
      </c>
      <c r="B2395" s="43">
        <v>43465</v>
      </c>
      <c r="C2395" s="25" t="s">
        <v>1504</v>
      </c>
      <c r="D2395" s="23" t="s">
        <v>110</v>
      </c>
      <c r="E2395" s="24" t="s">
        <v>146</v>
      </c>
      <c r="F2395" s="24" t="s">
        <v>57</v>
      </c>
      <c r="G2395" s="21"/>
      <c r="H2395" s="21"/>
    </row>
    <row r="2396" spans="1:8" s="6" customFormat="1" ht="126" x14ac:dyDescent="0.2">
      <c r="A2396" s="43">
        <v>43465</v>
      </c>
      <c r="B2396" s="43">
        <v>43465</v>
      </c>
      <c r="C2396" s="25" t="s">
        <v>1505</v>
      </c>
      <c r="D2396" s="23" t="s">
        <v>110</v>
      </c>
      <c r="E2396" s="24" t="s">
        <v>147</v>
      </c>
      <c r="F2396" s="24" t="s">
        <v>57</v>
      </c>
      <c r="G2396" s="21"/>
      <c r="H2396" s="21"/>
    </row>
    <row r="2397" spans="1:8" s="6" customFormat="1" ht="157.5" x14ac:dyDescent="0.2">
      <c r="A2397" s="43">
        <f>+'Key Dates'!$B$39-99</f>
        <v>43465</v>
      </c>
      <c r="B2397" s="43">
        <f>+'Key Dates'!$B$39-99</f>
        <v>43465</v>
      </c>
      <c r="C2397" s="22" t="s">
        <v>2451</v>
      </c>
      <c r="D2397" s="23" t="s">
        <v>74</v>
      </c>
      <c r="E2397" s="24" t="s">
        <v>211</v>
      </c>
      <c r="F2397" s="24" t="s">
        <v>2145</v>
      </c>
      <c r="G2397" s="21"/>
      <c r="H2397" s="21"/>
    </row>
    <row r="2398" spans="1:8" s="6" customFormat="1" ht="47.25" x14ac:dyDescent="0.2">
      <c r="A2398" s="43">
        <f>+'Key Dates'!$B$24</f>
        <v>43466</v>
      </c>
      <c r="B2398" s="43">
        <f>+'Key Dates'!$B$24</f>
        <v>43466</v>
      </c>
      <c r="C2398" s="25" t="s">
        <v>1256</v>
      </c>
      <c r="D2398" s="23" t="s">
        <v>43</v>
      </c>
      <c r="E2398" s="24" t="s">
        <v>44</v>
      </c>
      <c r="F2398" s="24" t="s">
        <v>44</v>
      </c>
      <c r="G2398" s="21"/>
      <c r="H2398" s="21"/>
    </row>
    <row r="2399" spans="1:8" s="6" customFormat="1" ht="94.5" x14ac:dyDescent="0.2">
      <c r="A2399" s="43">
        <f>+'Key Dates'!$B$9-70</f>
        <v>43466</v>
      </c>
      <c r="B2399" s="43">
        <f>+'Key Dates'!$B$9-56</f>
        <v>43480</v>
      </c>
      <c r="C2399" s="25" t="s">
        <v>1257</v>
      </c>
      <c r="D2399" s="23" t="s">
        <v>47</v>
      </c>
      <c r="E2399" s="24" t="s">
        <v>138</v>
      </c>
      <c r="F2399" s="24" t="s">
        <v>46</v>
      </c>
      <c r="G2399" s="21"/>
      <c r="H2399" s="21"/>
    </row>
    <row r="2400" spans="1:8" s="6" customFormat="1" ht="94.5" x14ac:dyDescent="0.2">
      <c r="A2400" s="43">
        <f>+'Key Dates'!$B$9-70</f>
        <v>43466</v>
      </c>
      <c r="B2400" s="43">
        <f>+'Key Dates'!$B$9-56</f>
        <v>43480</v>
      </c>
      <c r="C2400" s="25" t="s">
        <v>1258</v>
      </c>
      <c r="D2400" s="23" t="s">
        <v>47</v>
      </c>
      <c r="E2400" s="24" t="s">
        <v>158</v>
      </c>
      <c r="F2400" s="24" t="s">
        <v>46</v>
      </c>
      <c r="G2400" s="21"/>
      <c r="H2400" s="21"/>
    </row>
    <row r="2401" spans="1:8" s="6" customFormat="1" ht="94.5" x14ac:dyDescent="0.2">
      <c r="A2401" s="43">
        <f>+'Key Dates'!$B$9-70</f>
        <v>43466</v>
      </c>
      <c r="B2401" s="43">
        <f>+'Key Dates'!$B$9-56</f>
        <v>43480</v>
      </c>
      <c r="C2401" s="25" t="s">
        <v>1259</v>
      </c>
      <c r="D2401" s="23" t="s">
        <v>47</v>
      </c>
      <c r="E2401" s="24" t="s">
        <v>156</v>
      </c>
      <c r="F2401" s="24" t="s">
        <v>46</v>
      </c>
      <c r="G2401" s="21"/>
      <c r="H2401" s="21"/>
    </row>
    <row r="2402" spans="1:8" s="6" customFormat="1" ht="110.25" x14ac:dyDescent="0.2">
      <c r="A2402" s="43">
        <f>+'Key Dates'!$B$36-42</f>
        <v>43466</v>
      </c>
      <c r="B2402" s="43">
        <f>+'Key Dates'!$B$36-1</f>
        <v>43507</v>
      </c>
      <c r="C2402" s="25" t="s">
        <v>1517</v>
      </c>
      <c r="D2402" s="23" t="s">
        <v>32</v>
      </c>
      <c r="E2402" s="24" t="s">
        <v>226</v>
      </c>
      <c r="F2402" s="24" t="s">
        <v>49</v>
      </c>
      <c r="G2402" s="21"/>
      <c r="H2402" s="21"/>
    </row>
    <row r="2403" spans="1:8" s="6" customFormat="1" ht="126" x14ac:dyDescent="0.2">
      <c r="A2403" s="43">
        <v>43466</v>
      </c>
      <c r="B2403" s="43">
        <v>43830</v>
      </c>
      <c r="C2403" s="25" t="s">
        <v>1331</v>
      </c>
      <c r="D2403" s="23" t="s">
        <v>1319</v>
      </c>
      <c r="E2403" s="24" t="s">
        <v>138</v>
      </c>
      <c r="F2403" s="24" t="s">
        <v>46</v>
      </c>
      <c r="G2403" s="21"/>
      <c r="H2403" s="21"/>
    </row>
    <row r="2404" spans="1:8" s="6" customFormat="1" ht="141.75" x14ac:dyDescent="0.2">
      <c r="A2404" s="43">
        <v>43466</v>
      </c>
      <c r="B2404" s="43">
        <v>43830</v>
      </c>
      <c r="C2404" s="25" t="s">
        <v>1330</v>
      </c>
      <c r="D2404" s="23" t="s">
        <v>1319</v>
      </c>
      <c r="E2404" s="24" t="s">
        <v>141</v>
      </c>
      <c r="F2404" s="24" t="s">
        <v>46</v>
      </c>
      <c r="G2404" s="21"/>
      <c r="H2404" s="21"/>
    </row>
    <row r="2405" spans="1:8" s="6" customFormat="1" ht="141.75" x14ac:dyDescent="0.2">
      <c r="A2405" s="43">
        <v>43466</v>
      </c>
      <c r="B2405" s="43">
        <v>43830</v>
      </c>
      <c r="C2405" s="25" t="s">
        <v>1329</v>
      </c>
      <c r="D2405" s="23" t="s">
        <v>1319</v>
      </c>
      <c r="E2405" s="24" t="s">
        <v>142</v>
      </c>
      <c r="F2405" s="24" t="s">
        <v>46</v>
      </c>
      <c r="G2405" s="21"/>
      <c r="H2405" s="21"/>
    </row>
    <row r="2406" spans="1:8" s="6" customFormat="1" ht="141.75" x14ac:dyDescent="0.2">
      <c r="A2406" s="43">
        <v>43466</v>
      </c>
      <c r="B2406" s="43">
        <v>43830</v>
      </c>
      <c r="C2406" s="25" t="s">
        <v>1328</v>
      </c>
      <c r="D2406" s="23" t="s">
        <v>1319</v>
      </c>
      <c r="E2406" s="24" t="s">
        <v>158</v>
      </c>
      <c r="F2406" s="24" t="s">
        <v>46</v>
      </c>
      <c r="G2406" s="21"/>
      <c r="H2406" s="21"/>
    </row>
    <row r="2407" spans="1:8" s="6" customFormat="1" ht="126" x14ac:dyDescent="0.2">
      <c r="A2407" s="43">
        <v>43466</v>
      </c>
      <c r="B2407" s="43">
        <v>43830</v>
      </c>
      <c r="C2407" s="25" t="s">
        <v>1327</v>
      </c>
      <c r="D2407" s="23" t="s">
        <v>1319</v>
      </c>
      <c r="E2407" s="24" t="s">
        <v>143</v>
      </c>
      <c r="F2407" s="24" t="s">
        <v>46</v>
      </c>
      <c r="G2407" s="21"/>
      <c r="H2407" s="21"/>
    </row>
    <row r="2408" spans="1:8" s="6" customFormat="1" ht="141.75" x14ac:dyDescent="0.2">
      <c r="A2408" s="43">
        <v>43466</v>
      </c>
      <c r="B2408" s="43">
        <v>43830</v>
      </c>
      <c r="C2408" s="25" t="s">
        <v>1326</v>
      </c>
      <c r="D2408" s="23" t="s">
        <v>1319</v>
      </c>
      <c r="E2408" s="24" t="s">
        <v>144</v>
      </c>
      <c r="F2408" s="24" t="s">
        <v>46</v>
      </c>
      <c r="G2408" s="21"/>
      <c r="H2408" s="21"/>
    </row>
    <row r="2409" spans="1:8" s="6" customFormat="1" ht="141.75" x14ac:dyDescent="0.2">
      <c r="A2409" s="43">
        <v>43466</v>
      </c>
      <c r="B2409" s="43">
        <v>43830</v>
      </c>
      <c r="C2409" s="25" t="s">
        <v>1325</v>
      </c>
      <c r="D2409" s="23" t="s">
        <v>1319</v>
      </c>
      <c r="E2409" s="24" t="s">
        <v>145</v>
      </c>
      <c r="F2409" s="24" t="s">
        <v>46</v>
      </c>
      <c r="G2409" s="21"/>
      <c r="H2409" s="21"/>
    </row>
    <row r="2410" spans="1:8" s="6" customFormat="1" ht="141.75" x14ac:dyDescent="0.2">
      <c r="A2410" s="43">
        <v>43466</v>
      </c>
      <c r="B2410" s="43">
        <v>43830</v>
      </c>
      <c r="C2410" s="25" t="s">
        <v>1324</v>
      </c>
      <c r="D2410" s="23" t="s">
        <v>1319</v>
      </c>
      <c r="E2410" s="24" t="s">
        <v>156</v>
      </c>
      <c r="F2410" s="24" t="s">
        <v>46</v>
      </c>
      <c r="G2410" s="21"/>
      <c r="H2410" s="21"/>
    </row>
    <row r="2411" spans="1:8" s="6" customFormat="1" ht="141.75" x14ac:dyDescent="0.2">
      <c r="A2411" s="43">
        <v>43466</v>
      </c>
      <c r="B2411" s="43">
        <v>43830</v>
      </c>
      <c r="C2411" s="25" t="s">
        <v>1323</v>
      </c>
      <c r="D2411" s="23" t="s">
        <v>1319</v>
      </c>
      <c r="E2411" s="24" t="s">
        <v>157</v>
      </c>
      <c r="F2411" s="24" t="s">
        <v>46</v>
      </c>
      <c r="G2411" s="21"/>
      <c r="H2411" s="21"/>
    </row>
    <row r="2412" spans="1:8" s="6" customFormat="1" ht="141.75" x14ac:dyDescent="0.2">
      <c r="A2412" s="43">
        <v>43466</v>
      </c>
      <c r="B2412" s="43">
        <v>43830</v>
      </c>
      <c r="C2412" s="25" t="s">
        <v>1322</v>
      </c>
      <c r="D2412" s="23" t="s">
        <v>1319</v>
      </c>
      <c r="E2412" s="24" t="s">
        <v>135</v>
      </c>
      <c r="F2412" s="24" t="s">
        <v>46</v>
      </c>
      <c r="G2412" s="21"/>
      <c r="H2412" s="21"/>
    </row>
    <row r="2413" spans="1:8" s="6" customFormat="1" ht="141.75" x14ac:dyDescent="0.2">
      <c r="A2413" s="43">
        <v>43466</v>
      </c>
      <c r="B2413" s="43">
        <v>43830</v>
      </c>
      <c r="C2413" s="25" t="s">
        <v>1321</v>
      </c>
      <c r="D2413" s="23" t="s">
        <v>1319</v>
      </c>
      <c r="E2413" s="24" t="s">
        <v>146</v>
      </c>
      <c r="F2413" s="24" t="s">
        <v>46</v>
      </c>
      <c r="G2413" s="21"/>
      <c r="H2413" s="21"/>
    </row>
    <row r="2414" spans="1:8" s="6" customFormat="1" ht="141.75" x14ac:dyDescent="0.2">
      <c r="A2414" s="43">
        <v>43466</v>
      </c>
      <c r="B2414" s="43">
        <v>43830</v>
      </c>
      <c r="C2414" s="25" t="s">
        <v>1320</v>
      </c>
      <c r="D2414" s="23" t="s">
        <v>1319</v>
      </c>
      <c r="E2414" s="24" t="s">
        <v>147</v>
      </c>
      <c r="F2414" s="24" t="s">
        <v>46</v>
      </c>
      <c r="G2414" s="21"/>
      <c r="H2414" s="21"/>
    </row>
    <row r="2415" spans="1:8" s="6" customFormat="1" ht="141.75" x14ac:dyDescent="0.2">
      <c r="A2415" s="43">
        <v>43466</v>
      </c>
      <c r="B2415" s="43">
        <v>43830</v>
      </c>
      <c r="C2415" s="25" t="s">
        <v>1332</v>
      </c>
      <c r="D2415" s="23" t="s">
        <v>72</v>
      </c>
      <c r="E2415" s="24" t="s">
        <v>138</v>
      </c>
      <c r="F2415" s="24" t="s">
        <v>46</v>
      </c>
      <c r="G2415" s="21"/>
      <c r="H2415" s="21"/>
    </row>
    <row r="2416" spans="1:8" s="6" customFormat="1" ht="141.75" x14ac:dyDescent="0.2">
      <c r="A2416" s="43">
        <v>43466</v>
      </c>
      <c r="B2416" s="43">
        <v>43830</v>
      </c>
      <c r="C2416" s="25" t="s">
        <v>1333</v>
      </c>
      <c r="D2416" s="23" t="s">
        <v>72</v>
      </c>
      <c r="E2416" s="24" t="s">
        <v>141</v>
      </c>
      <c r="F2416" s="24" t="s">
        <v>46</v>
      </c>
      <c r="G2416" s="21"/>
      <c r="H2416" s="21"/>
    </row>
    <row r="2417" spans="1:8" s="6" customFormat="1" ht="141.75" x14ac:dyDescent="0.2">
      <c r="A2417" s="43">
        <v>43466</v>
      </c>
      <c r="B2417" s="43">
        <v>43830</v>
      </c>
      <c r="C2417" s="25" t="s">
        <v>1334</v>
      </c>
      <c r="D2417" s="23" t="s">
        <v>72</v>
      </c>
      <c r="E2417" s="24" t="s">
        <v>142</v>
      </c>
      <c r="F2417" s="24" t="s">
        <v>46</v>
      </c>
      <c r="G2417" s="21"/>
      <c r="H2417" s="21"/>
    </row>
    <row r="2418" spans="1:8" s="6" customFormat="1" ht="141.75" x14ac:dyDescent="0.2">
      <c r="A2418" s="43">
        <v>43466</v>
      </c>
      <c r="B2418" s="43">
        <v>43830</v>
      </c>
      <c r="C2418" s="25" t="s">
        <v>1335</v>
      </c>
      <c r="D2418" s="23" t="s">
        <v>72</v>
      </c>
      <c r="E2418" s="24" t="s">
        <v>158</v>
      </c>
      <c r="F2418" s="24" t="s">
        <v>46</v>
      </c>
      <c r="G2418" s="21"/>
      <c r="H2418" s="21"/>
    </row>
    <row r="2419" spans="1:8" s="6" customFormat="1" ht="141.75" x14ac:dyDescent="0.2">
      <c r="A2419" s="43">
        <v>43466</v>
      </c>
      <c r="B2419" s="43">
        <v>43830</v>
      </c>
      <c r="C2419" s="25" t="s">
        <v>1336</v>
      </c>
      <c r="D2419" s="23" t="s">
        <v>72</v>
      </c>
      <c r="E2419" s="24" t="s">
        <v>143</v>
      </c>
      <c r="F2419" s="24" t="s">
        <v>46</v>
      </c>
      <c r="G2419" s="21"/>
      <c r="H2419" s="21"/>
    </row>
    <row r="2420" spans="1:8" s="6" customFormat="1" ht="141.75" x14ac:dyDescent="0.2">
      <c r="A2420" s="43">
        <v>43466</v>
      </c>
      <c r="B2420" s="43">
        <v>43830</v>
      </c>
      <c r="C2420" s="25" t="s">
        <v>1337</v>
      </c>
      <c r="D2420" s="23" t="s">
        <v>72</v>
      </c>
      <c r="E2420" s="24" t="s">
        <v>144</v>
      </c>
      <c r="F2420" s="24" t="s">
        <v>46</v>
      </c>
      <c r="G2420" s="21"/>
      <c r="H2420" s="21"/>
    </row>
    <row r="2421" spans="1:8" s="6" customFormat="1" ht="141.75" x14ac:dyDescent="0.2">
      <c r="A2421" s="43">
        <v>43466</v>
      </c>
      <c r="B2421" s="43">
        <v>43830</v>
      </c>
      <c r="C2421" s="25" t="s">
        <v>1338</v>
      </c>
      <c r="D2421" s="23" t="s">
        <v>72</v>
      </c>
      <c r="E2421" s="24" t="s">
        <v>145</v>
      </c>
      <c r="F2421" s="24" t="s">
        <v>46</v>
      </c>
      <c r="G2421" s="21"/>
      <c r="H2421" s="21"/>
    </row>
    <row r="2422" spans="1:8" s="6" customFormat="1" ht="141.75" x14ac:dyDescent="0.2">
      <c r="A2422" s="43">
        <v>43466</v>
      </c>
      <c r="B2422" s="43">
        <v>43830</v>
      </c>
      <c r="C2422" s="25" t="s">
        <v>1339</v>
      </c>
      <c r="D2422" s="23" t="s">
        <v>72</v>
      </c>
      <c r="E2422" s="24" t="s">
        <v>156</v>
      </c>
      <c r="F2422" s="24" t="s">
        <v>46</v>
      </c>
      <c r="G2422" s="21"/>
      <c r="H2422" s="21"/>
    </row>
    <row r="2423" spans="1:8" s="6" customFormat="1" ht="141.75" x14ac:dyDescent="0.2">
      <c r="A2423" s="43">
        <v>43466</v>
      </c>
      <c r="B2423" s="43">
        <v>43830</v>
      </c>
      <c r="C2423" s="25" t="s">
        <v>1340</v>
      </c>
      <c r="D2423" s="23" t="s">
        <v>72</v>
      </c>
      <c r="E2423" s="24" t="s">
        <v>157</v>
      </c>
      <c r="F2423" s="24" t="s">
        <v>46</v>
      </c>
      <c r="G2423" s="21"/>
      <c r="H2423" s="21"/>
    </row>
    <row r="2424" spans="1:8" s="6" customFormat="1" ht="141.75" x14ac:dyDescent="0.2">
      <c r="A2424" s="43">
        <v>43466</v>
      </c>
      <c r="B2424" s="43">
        <v>43830</v>
      </c>
      <c r="C2424" s="25" t="s">
        <v>1341</v>
      </c>
      <c r="D2424" s="23" t="s">
        <v>72</v>
      </c>
      <c r="E2424" s="24" t="s">
        <v>135</v>
      </c>
      <c r="F2424" s="24" t="s">
        <v>46</v>
      </c>
      <c r="G2424" s="21"/>
      <c r="H2424" s="21"/>
    </row>
    <row r="2425" spans="1:8" s="6" customFormat="1" ht="141.75" x14ac:dyDescent="0.2">
      <c r="A2425" s="43">
        <v>43466</v>
      </c>
      <c r="B2425" s="43">
        <v>43830</v>
      </c>
      <c r="C2425" s="25" t="s">
        <v>1342</v>
      </c>
      <c r="D2425" s="23" t="s">
        <v>72</v>
      </c>
      <c r="E2425" s="24" t="s">
        <v>146</v>
      </c>
      <c r="F2425" s="24" t="s">
        <v>46</v>
      </c>
      <c r="G2425" s="21"/>
      <c r="H2425" s="21"/>
    </row>
    <row r="2426" spans="1:8" s="6" customFormat="1" ht="141.75" x14ac:dyDescent="0.2">
      <c r="A2426" s="43">
        <v>43466</v>
      </c>
      <c r="B2426" s="43">
        <v>43830</v>
      </c>
      <c r="C2426" s="25" t="s">
        <v>1343</v>
      </c>
      <c r="D2426" s="23" t="s">
        <v>72</v>
      </c>
      <c r="E2426" s="24" t="s">
        <v>147</v>
      </c>
      <c r="F2426" s="24" t="s">
        <v>46</v>
      </c>
      <c r="G2426" s="21"/>
      <c r="H2426" s="21"/>
    </row>
    <row r="2427" spans="1:8" s="6" customFormat="1" ht="63" x14ac:dyDescent="0.2">
      <c r="A2427" s="43">
        <f>+'Key Dates'!$B$25</f>
        <v>43472</v>
      </c>
      <c r="B2427" s="43">
        <f>+'Key Dates'!$B$25</f>
        <v>43472</v>
      </c>
      <c r="C2427" s="25" t="s">
        <v>1028</v>
      </c>
      <c r="D2427" s="23" t="s">
        <v>1027</v>
      </c>
      <c r="E2427" s="24" t="s">
        <v>138</v>
      </c>
      <c r="F2427" s="24" t="s">
        <v>42</v>
      </c>
      <c r="G2427" s="21"/>
      <c r="H2427" s="21"/>
    </row>
    <row r="2428" spans="1:8" s="6" customFormat="1" ht="78.75" x14ac:dyDescent="0.2">
      <c r="A2428" s="43">
        <f>+'Key Dates'!$B$25</f>
        <v>43472</v>
      </c>
      <c r="B2428" s="43">
        <f>+'Key Dates'!$B$25</f>
        <v>43472</v>
      </c>
      <c r="C2428" s="25" t="s">
        <v>1029</v>
      </c>
      <c r="D2428" s="23" t="s">
        <v>1027</v>
      </c>
      <c r="E2428" s="24" t="s">
        <v>141</v>
      </c>
      <c r="F2428" s="24" t="s">
        <v>42</v>
      </c>
      <c r="G2428" s="21"/>
      <c r="H2428" s="21"/>
    </row>
    <row r="2429" spans="1:8" s="6" customFormat="1" ht="78.75" x14ac:dyDescent="0.2">
      <c r="A2429" s="43">
        <f>+'Key Dates'!$B$25</f>
        <v>43472</v>
      </c>
      <c r="B2429" s="43">
        <f>+'Key Dates'!$B$25</f>
        <v>43472</v>
      </c>
      <c r="C2429" s="25" t="s">
        <v>1030</v>
      </c>
      <c r="D2429" s="23" t="s">
        <v>1027</v>
      </c>
      <c r="E2429" s="24" t="s">
        <v>142</v>
      </c>
      <c r="F2429" s="24" t="s">
        <v>42</v>
      </c>
      <c r="G2429" s="21"/>
      <c r="H2429" s="21"/>
    </row>
    <row r="2430" spans="1:8" s="6" customFormat="1" ht="63" x14ac:dyDescent="0.2">
      <c r="A2430" s="43">
        <f>+'Key Dates'!$B$25</f>
        <v>43472</v>
      </c>
      <c r="B2430" s="43">
        <f>+'Key Dates'!$B$25</f>
        <v>43472</v>
      </c>
      <c r="C2430" s="25" t="s">
        <v>1031</v>
      </c>
      <c r="D2430" s="23" t="s">
        <v>1027</v>
      </c>
      <c r="E2430" s="24" t="s">
        <v>158</v>
      </c>
      <c r="F2430" s="24" t="s">
        <v>42</v>
      </c>
      <c r="G2430" s="21"/>
      <c r="H2430" s="21"/>
    </row>
    <row r="2431" spans="1:8" s="6" customFormat="1" ht="63" x14ac:dyDescent="0.2">
      <c r="A2431" s="43">
        <f>+'Key Dates'!$B$25</f>
        <v>43472</v>
      </c>
      <c r="B2431" s="43">
        <f>+'Key Dates'!$B$25</f>
        <v>43472</v>
      </c>
      <c r="C2431" s="25" t="s">
        <v>1032</v>
      </c>
      <c r="D2431" s="23" t="s">
        <v>1027</v>
      </c>
      <c r="E2431" s="24" t="s">
        <v>143</v>
      </c>
      <c r="F2431" s="24" t="s">
        <v>42</v>
      </c>
      <c r="G2431" s="21"/>
      <c r="H2431" s="21"/>
    </row>
    <row r="2432" spans="1:8" s="6" customFormat="1" ht="78.75" x14ac:dyDescent="0.2">
      <c r="A2432" s="43">
        <f>+'Key Dates'!$B$25</f>
        <v>43472</v>
      </c>
      <c r="B2432" s="43">
        <f>+'Key Dates'!$B$25</f>
        <v>43472</v>
      </c>
      <c r="C2432" s="25" t="s">
        <v>1017</v>
      </c>
      <c r="D2432" s="23" t="s">
        <v>199</v>
      </c>
      <c r="E2432" s="24" t="s">
        <v>138</v>
      </c>
      <c r="F2432" s="24" t="s">
        <v>42</v>
      </c>
      <c r="G2432" s="21"/>
      <c r="H2432" s="21"/>
    </row>
    <row r="2433" spans="1:8" s="6" customFormat="1" ht="78.75" x14ac:dyDescent="0.2">
      <c r="A2433" s="43">
        <f>+'Key Dates'!$B$25</f>
        <v>43472</v>
      </c>
      <c r="B2433" s="43">
        <f>+'Key Dates'!$B$25</f>
        <v>43472</v>
      </c>
      <c r="C2433" s="25" t="s">
        <v>1018</v>
      </c>
      <c r="D2433" s="23" t="s">
        <v>199</v>
      </c>
      <c r="E2433" s="24" t="s">
        <v>141</v>
      </c>
      <c r="F2433" s="24" t="s">
        <v>42</v>
      </c>
      <c r="G2433" s="21"/>
      <c r="H2433" s="21"/>
    </row>
    <row r="2434" spans="1:8" s="6" customFormat="1" ht="78.75" x14ac:dyDescent="0.2">
      <c r="A2434" s="43">
        <f>+'Key Dates'!$B$25</f>
        <v>43472</v>
      </c>
      <c r="B2434" s="43">
        <f>+'Key Dates'!$B$25</f>
        <v>43472</v>
      </c>
      <c r="C2434" s="25" t="s">
        <v>1019</v>
      </c>
      <c r="D2434" s="23" t="s">
        <v>199</v>
      </c>
      <c r="E2434" s="24" t="s">
        <v>142</v>
      </c>
      <c r="F2434" s="24" t="s">
        <v>42</v>
      </c>
      <c r="G2434" s="21"/>
      <c r="H2434" s="21"/>
    </row>
    <row r="2435" spans="1:8" s="6" customFormat="1" ht="78.75" x14ac:dyDescent="0.2">
      <c r="A2435" s="43">
        <f>+'Key Dates'!$B$25</f>
        <v>43472</v>
      </c>
      <c r="B2435" s="43">
        <f>+'Key Dates'!$B$25</f>
        <v>43472</v>
      </c>
      <c r="C2435" s="25" t="s">
        <v>1020</v>
      </c>
      <c r="D2435" s="23" t="s">
        <v>199</v>
      </c>
      <c r="E2435" s="24" t="s">
        <v>158</v>
      </c>
      <c r="F2435" s="24" t="s">
        <v>42</v>
      </c>
      <c r="G2435" s="21"/>
      <c r="H2435" s="21"/>
    </row>
    <row r="2436" spans="1:8" s="6" customFormat="1" ht="78.75" x14ac:dyDescent="0.2">
      <c r="A2436" s="43">
        <f>+'Key Dates'!$B$25</f>
        <v>43472</v>
      </c>
      <c r="B2436" s="43">
        <f>+'Key Dates'!$B$25</f>
        <v>43472</v>
      </c>
      <c r="C2436" s="25" t="s">
        <v>1021</v>
      </c>
      <c r="D2436" s="23" t="s">
        <v>199</v>
      </c>
      <c r="E2436" s="24" t="s">
        <v>144</v>
      </c>
      <c r="F2436" s="24" t="s">
        <v>42</v>
      </c>
      <c r="G2436" s="21"/>
      <c r="H2436" s="21"/>
    </row>
    <row r="2437" spans="1:8" s="6" customFormat="1" ht="78.75" x14ac:dyDescent="0.2">
      <c r="A2437" s="43">
        <f>+'Key Dates'!$B$25</f>
        <v>43472</v>
      </c>
      <c r="B2437" s="43">
        <f>+'Key Dates'!$B$25</f>
        <v>43472</v>
      </c>
      <c r="C2437" s="25" t="s">
        <v>1022</v>
      </c>
      <c r="D2437" s="23" t="s">
        <v>199</v>
      </c>
      <c r="E2437" s="24" t="s">
        <v>145</v>
      </c>
      <c r="F2437" s="24" t="s">
        <v>42</v>
      </c>
      <c r="G2437" s="21"/>
      <c r="H2437" s="21"/>
    </row>
    <row r="2438" spans="1:8" s="6" customFormat="1" ht="78.75" x14ac:dyDescent="0.2">
      <c r="A2438" s="43">
        <f>+'Key Dates'!$B$25</f>
        <v>43472</v>
      </c>
      <c r="B2438" s="43">
        <f>+'Key Dates'!$B$25</f>
        <v>43472</v>
      </c>
      <c r="C2438" s="25" t="s">
        <v>1023</v>
      </c>
      <c r="D2438" s="23" t="s">
        <v>199</v>
      </c>
      <c r="E2438" s="24" t="s">
        <v>157</v>
      </c>
      <c r="F2438" s="24" t="s">
        <v>42</v>
      </c>
      <c r="G2438" s="21"/>
      <c r="H2438" s="21"/>
    </row>
    <row r="2439" spans="1:8" s="6" customFormat="1" ht="78.75" x14ac:dyDescent="0.2">
      <c r="A2439" s="43">
        <f>+'Key Dates'!$B$25</f>
        <v>43472</v>
      </c>
      <c r="B2439" s="43">
        <f>+'Key Dates'!$B$25</f>
        <v>43472</v>
      </c>
      <c r="C2439" s="25" t="s">
        <v>1024</v>
      </c>
      <c r="D2439" s="23" t="s">
        <v>199</v>
      </c>
      <c r="E2439" s="24" t="s">
        <v>135</v>
      </c>
      <c r="F2439" s="24" t="s">
        <v>42</v>
      </c>
      <c r="G2439" s="21"/>
      <c r="H2439" s="21"/>
    </row>
    <row r="2440" spans="1:8" s="6" customFormat="1" ht="78.75" x14ac:dyDescent="0.2">
      <c r="A2440" s="43">
        <f>+'Key Dates'!$B$25</f>
        <v>43472</v>
      </c>
      <c r="B2440" s="43">
        <f>+'Key Dates'!$B$25</f>
        <v>43472</v>
      </c>
      <c r="C2440" s="25" t="s">
        <v>1025</v>
      </c>
      <c r="D2440" s="23" t="s">
        <v>199</v>
      </c>
      <c r="E2440" s="24" t="s">
        <v>146</v>
      </c>
      <c r="F2440" s="24" t="s">
        <v>42</v>
      </c>
      <c r="G2440" s="21"/>
      <c r="H2440" s="21"/>
    </row>
    <row r="2441" spans="1:8" s="6" customFormat="1" ht="78.75" x14ac:dyDescent="0.2">
      <c r="A2441" s="43">
        <f>+'Key Dates'!$B$25</f>
        <v>43472</v>
      </c>
      <c r="B2441" s="43">
        <f>+'Key Dates'!$B$25</f>
        <v>43472</v>
      </c>
      <c r="C2441" s="25" t="s">
        <v>1026</v>
      </c>
      <c r="D2441" s="23" t="s">
        <v>199</v>
      </c>
      <c r="E2441" s="24" t="s">
        <v>147</v>
      </c>
      <c r="F2441" s="24" t="s">
        <v>42</v>
      </c>
      <c r="G2441" s="21"/>
      <c r="H2441" s="21"/>
    </row>
    <row r="2442" spans="1:8" s="6" customFormat="1" ht="157.5" x14ac:dyDescent="0.2">
      <c r="A2442" s="43">
        <f>+'Key Dates'!$B$25</f>
        <v>43472</v>
      </c>
      <c r="B2442" s="43">
        <f>+'Key Dates'!$B$25</f>
        <v>43472</v>
      </c>
      <c r="C2442" s="25" t="s">
        <v>1010</v>
      </c>
      <c r="D2442" s="23" t="s">
        <v>1009</v>
      </c>
      <c r="E2442" s="24" t="s">
        <v>138</v>
      </c>
      <c r="F2442" s="24" t="s">
        <v>217</v>
      </c>
      <c r="G2442" s="21"/>
      <c r="H2442" s="21"/>
    </row>
    <row r="2443" spans="1:8" s="6" customFormat="1" ht="157.5" x14ac:dyDescent="0.2">
      <c r="A2443" s="43">
        <f>+'Key Dates'!$B$25</f>
        <v>43472</v>
      </c>
      <c r="B2443" s="43">
        <f>+'Key Dates'!$B$25</f>
        <v>43472</v>
      </c>
      <c r="C2443" s="25" t="s">
        <v>1011</v>
      </c>
      <c r="D2443" s="23" t="s">
        <v>1009</v>
      </c>
      <c r="E2443" s="24" t="s">
        <v>158</v>
      </c>
      <c r="F2443" s="24" t="s">
        <v>217</v>
      </c>
      <c r="G2443" s="21"/>
      <c r="H2443" s="21"/>
    </row>
    <row r="2444" spans="1:8" s="6" customFormat="1" ht="157.5" x14ac:dyDescent="0.2">
      <c r="A2444" s="43">
        <f>+'Key Dates'!$B$25</f>
        <v>43472</v>
      </c>
      <c r="B2444" s="43">
        <f>+'Key Dates'!$B$25</f>
        <v>43472</v>
      </c>
      <c r="C2444" s="25" t="s">
        <v>1012</v>
      </c>
      <c r="D2444" s="23" t="s">
        <v>1009</v>
      </c>
      <c r="E2444" s="24" t="s">
        <v>144</v>
      </c>
      <c r="F2444" s="24" t="s">
        <v>217</v>
      </c>
      <c r="G2444" s="21"/>
      <c r="H2444" s="21"/>
    </row>
    <row r="2445" spans="1:8" s="6" customFormat="1" ht="157.5" x14ac:dyDescent="0.2">
      <c r="A2445" s="43">
        <f>+'Key Dates'!$B$25</f>
        <v>43472</v>
      </c>
      <c r="B2445" s="43">
        <f>+'Key Dates'!$B$25</f>
        <v>43472</v>
      </c>
      <c r="C2445" s="25" t="s">
        <v>1013</v>
      </c>
      <c r="D2445" s="23" t="s">
        <v>1009</v>
      </c>
      <c r="E2445" s="24" t="s">
        <v>145</v>
      </c>
      <c r="F2445" s="24" t="s">
        <v>217</v>
      </c>
      <c r="G2445" s="21"/>
      <c r="H2445" s="21"/>
    </row>
    <row r="2446" spans="1:8" s="6" customFormat="1" ht="157.5" x14ac:dyDescent="0.2">
      <c r="A2446" s="43">
        <f>+'Key Dates'!$B$25</f>
        <v>43472</v>
      </c>
      <c r="B2446" s="43">
        <f>+'Key Dates'!$B$25</f>
        <v>43472</v>
      </c>
      <c r="C2446" s="25" t="s">
        <v>1014</v>
      </c>
      <c r="D2446" s="23" t="s">
        <v>1009</v>
      </c>
      <c r="E2446" s="24" t="s">
        <v>157</v>
      </c>
      <c r="F2446" s="24" t="s">
        <v>217</v>
      </c>
      <c r="G2446" s="21"/>
      <c r="H2446" s="21"/>
    </row>
    <row r="2447" spans="1:8" s="6" customFormat="1" ht="157.5" x14ac:dyDescent="0.2">
      <c r="A2447" s="43">
        <f>+'Key Dates'!$B$25</f>
        <v>43472</v>
      </c>
      <c r="B2447" s="43">
        <f>+'Key Dates'!$B$25</f>
        <v>43472</v>
      </c>
      <c r="C2447" s="25" t="s">
        <v>1015</v>
      </c>
      <c r="D2447" s="23" t="s">
        <v>1009</v>
      </c>
      <c r="E2447" s="24" t="s">
        <v>146</v>
      </c>
      <c r="F2447" s="24" t="s">
        <v>217</v>
      </c>
      <c r="G2447" s="21"/>
      <c r="H2447" s="21"/>
    </row>
    <row r="2448" spans="1:8" s="6" customFormat="1" ht="173.25" x14ac:dyDescent="0.2">
      <c r="A2448" s="43">
        <f>+'Key Dates'!$B$25</f>
        <v>43472</v>
      </c>
      <c r="B2448" s="43">
        <f>+'Key Dates'!$B$25</f>
        <v>43472</v>
      </c>
      <c r="C2448" s="25" t="s">
        <v>1016</v>
      </c>
      <c r="D2448" s="23" t="s">
        <v>1009</v>
      </c>
      <c r="E2448" s="24" t="s">
        <v>147</v>
      </c>
      <c r="F2448" s="24" t="s">
        <v>217</v>
      </c>
      <c r="G2448" s="21"/>
      <c r="H2448" s="21"/>
    </row>
    <row r="2449" spans="1:8" s="6" customFormat="1" ht="94.5" x14ac:dyDescent="0.2">
      <c r="A2449" s="43">
        <f>+'Key Dates'!$B$25</f>
        <v>43472</v>
      </c>
      <c r="B2449" s="43">
        <f>+'Key Dates'!$B$25</f>
        <v>43472</v>
      </c>
      <c r="C2449" s="25" t="s">
        <v>1594</v>
      </c>
      <c r="D2449" s="23" t="s">
        <v>1593</v>
      </c>
      <c r="E2449" s="24" t="s">
        <v>138</v>
      </c>
      <c r="F2449" s="24" t="s">
        <v>46</v>
      </c>
      <c r="G2449" s="21"/>
      <c r="H2449" s="21"/>
    </row>
    <row r="2450" spans="1:8" s="6" customFormat="1" ht="94.5" x14ac:dyDescent="0.2">
      <c r="A2450" s="43">
        <f>+'Key Dates'!$B$25</f>
        <v>43472</v>
      </c>
      <c r="B2450" s="43">
        <f>+'Key Dates'!$B$25</f>
        <v>43472</v>
      </c>
      <c r="C2450" s="25" t="s">
        <v>1595</v>
      </c>
      <c r="D2450" s="23" t="s">
        <v>1593</v>
      </c>
      <c r="E2450" s="24" t="s">
        <v>141</v>
      </c>
      <c r="F2450" s="24" t="s">
        <v>46</v>
      </c>
      <c r="G2450" s="21"/>
      <c r="H2450" s="21"/>
    </row>
    <row r="2451" spans="1:8" s="6" customFormat="1" ht="94.5" x14ac:dyDescent="0.2">
      <c r="A2451" s="43">
        <f>+'Key Dates'!$B$25</f>
        <v>43472</v>
      </c>
      <c r="B2451" s="43">
        <f>+'Key Dates'!$B$25</f>
        <v>43472</v>
      </c>
      <c r="C2451" s="25" t="s">
        <v>1596</v>
      </c>
      <c r="D2451" s="23" t="s">
        <v>1593</v>
      </c>
      <c r="E2451" s="24" t="s">
        <v>142</v>
      </c>
      <c r="F2451" s="24" t="s">
        <v>46</v>
      </c>
      <c r="G2451" s="21"/>
      <c r="H2451" s="21"/>
    </row>
    <row r="2452" spans="1:8" s="6" customFormat="1" ht="94.5" x14ac:dyDescent="0.2">
      <c r="A2452" s="43">
        <f>+'Key Dates'!$B$25</f>
        <v>43472</v>
      </c>
      <c r="B2452" s="43">
        <f>+'Key Dates'!$B$25</f>
        <v>43472</v>
      </c>
      <c r="C2452" s="25" t="s">
        <v>1597</v>
      </c>
      <c r="D2452" s="23" t="s">
        <v>1593</v>
      </c>
      <c r="E2452" s="24" t="s">
        <v>158</v>
      </c>
      <c r="F2452" s="24" t="s">
        <v>46</v>
      </c>
      <c r="G2452" s="21"/>
      <c r="H2452" s="21"/>
    </row>
    <row r="2453" spans="1:8" s="6" customFormat="1" ht="126" x14ac:dyDescent="0.2">
      <c r="A2453" s="43">
        <f>+'Key Dates'!$B$25</f>
        <v>43472</v>
      </c>
      <c r="B2453" s="43">
        <f>+'Key Dates'!$B$25+60</f>
        <v>43532</v>
      </c>
      <c r="C2453" s="25" t="s">
        <v>319</v>
      </c>
      <c r="D2453" s="23" t="s">
        <v>320</v>
      </c>
      <c r="E2453" s="24" t="s">
        <v>138</v>
      </c>
      <c r="F2453" s="24" t="s">
        <v>42</v>
      </c>
      <c r="G2453" s="21"/>
      <c r="H2453" s="21"/>
    </row>
    <row r="2454" spans="1:8" s="6" customFormat="1" ht="126" x14ac:dyDescent="0.2">
      <c r="A2454" s="43">
        <f>+'Key Dates'!$B$25</f>
        <v>43472</v>
      </c>
      <c r="B2454" s="43">
        <f>+'Key Dates'!$B$25+60</f>
        <v>43532</v>
      </c>
      <c r="C2454" s="25" t="s">
        <v>321</v>
      </c>
      <c r="D2454" s="23" t="s">
        <v>320</v>
      </c>
      <c r="E2454" s="24" t="s">
        <v>141</v>
      </c>
      <c r="F2454" s="24" t="s">
        <v>42</v>
      </c>
      <c r="G2454" s="21"/>
      <c r="H2454" s="21"/>
    </row>
    <row r="2455" spans="1:8" s="6" customFormat="1" ht="126" x14ac:dyDescent="0.2">
      <c r="A2455" s="43">
        <f>+'Key Dates'!$B$25</f>
        <v>43472</v>
      </c>
      <c r="B2455" s="43">
        <f>+'Key Dates'!$B$25+60</f>
        <v>43532</v>
      </c>
      <c r="C2455" s="25" t="s">
        <v>322</v>
      </c>
      <c r="D2455" s="23" t="s">
        <v>320</v>
      </c>
      <c r="E2455" s="24" t="s">
        <v>142</v>
      </c>
      <c r="F2455" s="24" t="s">
        <v>42</v>
      </c>
      <c r="G2455" s="21"/>
      <c r="H2455" s="21"/>
    </row>
    <row r="2456" spans="1:8" s="6" customFormat="1" ht="126" x14ac:dyDescent="0.2">
      <c r="A2456" s="43">
        <f>+'Key Dates'!$B$25</f>
        <v>43472</v>
      </c>
      <c r="B2456" s="43">
        <f>+'Key Dates'!$B$25+60</f>
        <v>43532</v>
      </c>
      <c r="C2456" s="25" t="s">
        <v>323</v>
      </c>
      <c r="D2456" s="23" t="s">
        <v>320</v>
      </c>
      <c r="E2456" s="24" t="s">
        <v>158</v>
      </c>
      <c r="F2456" s="24" t="s">
        <v>42</v>
      </c>
      <c r="G2456" s="21"/>
      <c r="H2456" s="21"/>
    </row>
    <row r="2457" spans="1:8" s="6" customFormat="1" ht="126" x14ac:dyDescent="0.2">
      <c r="A2457" s="43">
        <f>+'Key Dates'!$B$25</f>
        <v>43472</v>
      </c>
      <c r="B2457" s="43">
        <f>+'Key Dates'!$B$25+60</f>
        <v>43532</v>
      </c>
      <c r="C2457" s="25" t="s">
        <v>324</v>
      </c>
      <c r="D2457" s="23" t="s">
        <v>320</v>
      </c>
      <c r="E2457" s="24" t="s">
        <v>144</v>
      </c>
      <c r="F2457" s="24" t="s">
        <v>42</v>
      </c>
      <c r="G2457" s="21"/>
      <c r="H2457" s="21"/>
    </row>
    <row r="2458" spans="1:8" s="6" customFormat="1" ht="126" x14ac:dyDescent="0.2">
      <c r="A2458" s="43">
        <f>+'Key Dates'!$B$25</f>
        <v>43472</v>
      </c>
      <c r="B2458" s="43">
        <f>+'Key Dates'!$B$25+60</f>
        <v>43532</v>
      </c>
      <c r="C2458" s="25" t="s">
        <v>325</v>
      </c>
      <c r="D2458" s="23" t="s">
        <v>320</v>
      </c>
      <c r="E2458" s="24" t="s">
        <v>145</v>
      </c>
      <c r="F2458" s="24" t="s">
        <v>42</v>
      </c>
      <c r="G2458" s="21"/>
      <c r="H2458" s="21"/>
    </row>
    <row r="2459" spans="1:8" s="6" customFormat="1" ht="126" x14ac:dyDescent="0.2">
      <c r="A2459" s="43">
        <f>+'Key Dates'!$B$25</f>
        <v>43472</v>
      </c>
      <c r="B2459" s="43">
        <v>43496</v>
      </c>
      <c r="C2459" s="25" t="s">
        <v>1106</v>
      </c>
      <c r="D2459" s="23" t="s">
        <v>1105</v>
      </c>
      <c r="E2459" s="24" t="s">
        <v>138</v>
      </c>
      <c r="F2459" s="24" t="s">
        <v>216</v>
      </c>
      <c r="G2459" s="21"/>
      <c r="H2459" s="21"/>
    </row>
    <row r="2460" spans="1:8" s="6" customFormat="1" ht="126" x14ac:dyDescent="0.2">
      <c r="A2460" s="43">
        <f>+'Key Dates'!$B$25</f>
        <v>43472</v>
      </c>
      <c r="B2460" s="43">
        <v>43496</v>
      </c>
      <c r="C2460" s="25" t="s">
        <v>1107</v>
      </c>
      <c r="D2460" s="23" t="s">
        <v>1105</v>
      </c>
      <c r="E2460" s="24" t="s">
        <v>158</v>
      </c>
      <c r="F2460" s="24" t="s">
        <v>216</v>
      </c>
      <c r="G2460" s="21"/>
      <c r="H2460" s="21"/>
    </row>
    <row r="2461" spans="1:8" s="6" customFormat="1" ht="126" x14ac:dyDescent="0.2">
      <c r="A2461" s="43">
        <v>43473</v>
      </c>
      <c r="B2461" s="43">
        <v>43473</v>
      </c>
      <c r="C2461" s="25" t="s">
        <v>1482</v>
      </c>
      <c r="D2461" s="23" t="s">
        <v>0</v>
      </c>
      <c r="E2461" s="24" t="s">
        <v>138</v>
      </c>
      <c r="F2461" s="24" t="s">
        <v>216</v>
      </c>
      <c r="G2461" s="21"/>
      <c r="H2461" s="21"/>
    </row>
    <row r="2462" spans="1:8" s="6" customFormat="1" ht="141.75" x14ac:dyDescent="0.2">
      <c r="A2462" s="43">
        <v>43473</v>
      </c>
      <c r="B2462" s="43">
        <v>43473</v>
      </c>
      <c r="C2462" s="25" t="s">
        <v>1484</v>
      </c>
      <c r="D2462" s="23" t="s">
        <v>0</v>
      </c>
      <c r="E2462" s="24" t="s">
        <v>142</v>
      </c>
      <c r="F2462" s="24" t="s">
        <v>216</v>
      </c>
      <c r="G2462" s="21"/>
      <c r="H2462" s="21"/>
    </row>
    <row r="2463" spans="1:8" s="6" customFormat="1" ht="141.75" x14ac:dyDescent="0.2">
      <c r="A2463" s="43">
        <v>43473</v>
      </c>
      <c r="B2463" s="43">
        <v>43473</v>
      </c>
      <c r="C2463" s="25" t="s">
        <v>1483</v>
      </c>
      <c r="D2463" s="23" t="s">
        <v>0</v>
      </c>
      <c r="E2463" s="24" t="s">
        <v>158</v>
      </c>
      <c r="F2463" s="24" t="s">
        <v>216</v>
      </c>
      <c r="G2463" s="21"/>
      <c r="H2463" s="21"/>
    </row>
    <row r="2464" spans="1:8" s="6" customFormat="1" ht="141.75" x14ac:dyDescent="0.2">
      <c r="A2464" s="43">
        <v>43473</v>
      </c>
      <c r="B2464" s="43">
        <v>43473</v>
      </c>
      <c r="C2464" s="25" t="s">
        <v>1485</v>
      </c>
      <c r="D2464" s="23" t="s">
        <v>0</v>
      </c>
      <c r="E2464" s="24" t="s">
        <v>144</v>
      </c>
      <c r="F2464" s="24" t="s">
        <v>216</v>
      </c>
      <c r="G2464" s="21"/>
      <c r="H2464" s="21"/>
    </row>
    <row r="2465" spans="1:8" s="6" customFormat="1" ht="141.75" x14ac:dyDescent="0.2">
      <c r="A2465" s="43">
        <v>43473</v>
      </c>
      <c r="B2465" s="43">
        <v>43473</v>
      </c>
      <c r="C2465" s="25" t="s">
        <v>1486</v>
      </c>
      <c r="D2465" s="23" t="s">
        <v>0</v>
      </c>
      <c r="E2465" s="24" t="s">
        <v>145</v>
      </c>
      <c r="F2465" s="24" t="s">
        <v>216</v>
      </c>
      <c r="G2465" s="21"/>
      <c r="H2465" s="21"/>
    </row>
    <row r="2466" spans="1:8" s="6" customFormat="1" ht="141.75" x14ac:dyDescent="0.2">
      <c r="A2466" s="43">
        <v>43473</v>
      </c>
      <c r="B2466" s="43">
        <v>43473</v>
      </c>
      <c r="C2466" s="25" t="s">
        <v>1487</v>
      </c>
      <c r="D2466" s="23" t="s">
        <v>0</v>
      </c>
      <c r="E2466" s="24" t="s">
        <v>156</v>
      </c>
      <c r="F2466" s="24" t="s">
        <v>216</v>
      </c>
      <c r="G2466" s="21"/>
      <c r="H2466" s="21"/>
    </row>
    <row r="2467" spans="1:8" s="6" customFormat="1" ht="141.75" x14ac:dyDescent="0.2">
      <c r="A2467" s="43">
        <v>43473</v>
      </c>
      <c r="B2467" s="43">
        <v>43473</v>
      </c>
      <c r="C2467" s="25" t="s">
        <v>1488</v>
      </c>
      <c r="D2467" s="23" t="s">
        <v>0</v>
      </c>
      <c r="E2467" s="24" t="s">
        <v>157</v>
      </c>
      <c r="F2467" s="24" t="s">
        <v>216</v>
      </c>
      <c r="G2467" s="21"/>
      <c r="H2467" s="21"/>
    </row>
    <row r="2468" spans="1:8" s="6" customFormat="1" ht="189" x14ac:dyDescent="0.2">
      <c r="A2468" s="43">
        <v>43473</v>
      </c>
      <c r="B2468" s="43">
        <v>43473</v>
      </c>
      <c r="C2468" s="22" t="s">
        <v>2306</v>
      </c>
      <c r="D2468" s="23" t="s">
        <v>0</v>
      </c>
      <c r="E2468" s="24" t="s">
        <v>138</v>
      </c>
      <c r="F2468" s="24" t="s">
        <v>2145</v>
      </c>
      <c r="G2468" s="21"/>
      <c r="H2468" s="21"/>
    </row>
    <row r="2469" spans="1:8" s="6" customFormat="1" ht="189" x14ac:dyDescent="0.2">
      <c r="A2469" s="43">
        <v>43473</v>
      </c>
      <c r="B2469" s="43">
        <v>43473</v>
      </c>
      <c r="C2469" s="22" t="s">
        <v>2307</v>
      </c>
      <c r="D2469" s="23" t="s">
        <v>0</v>
      </c>
      <c r="E2469" s="24" t="s">
        <v>158</v>
      </c>
      <c r="F2469" s="24" t="s">
        <v>2145</v>
      </c>
      <c r="G2469" s="21"/>
      <c r="H2469" s="21"/>
    </row>
    <row r="2470" spans="1:8" s="6" customFormat="1" ht="204.75" x14ac:dyDescent="0.2">
      <c r="A2470" s="43">
        <v>43473</v>
      </c>
      <c r="B2470" s="43">
        <v>43473</v>
      </c>
      <c r="C2470" s="22" t="s">
        <v>2308</v>
      </c>
      <c r="D2470" s="23" t="s">
        <v>0</v>
      </c>
      <c r="E2470" s="24" t="s">
        <v>156</v>
      </c>
      <c r="F2470" s="24" t="s">
        <v>2145</v>
      </c>
      <c r="G2470" s="21"/>
      <c r="H2470" s="21"/>
    </row>
    <row r="2471" spans="1:8" s="6" customFormat="1" ht="236.25" x14ac:dyDescent="0.2">
      <c r="A2471" s="43">
        <v>43473</v>
      </c>
      <c r="B2471" s="43">
        <v>43473</v>
      </c>
      <c r="C2471" s="22" t="s">
        <v>2409</v>
      </c>
      <c r="D2471" s="23" t="s">
        <v>0</v>
      </c>
      <c r="E2471" s="24" t="s">
        <v>226</v>
      </c>
      <c r="F2471" s="24" t="s">
        <v>217</v>
      </c>
      <c r="G2471" s="21"/>
      <c r="H2471" s="21"/>
    </row>
    <row r="2472" spans="1:8" s="6" customFormat="1" ht="157.5" x14ac:dyDescent="0.2">
      <c r="A2472" s="43">
        <f>+'Key Dates'!$B$39-90</f>
        <v>43474</v>
      </c>
      <c r="B2472" s="43">
        <f>+'Key Dates'!$B$39-90</f>
        <v>43474</v>
      </c>
      <c r="C2472" s="25" t="s">
        <v>1176</v>
      </c>
      <c r="D2472" s="23" t="s">
        <v>1141</v>
      </c>
      <c r="E2472" s="24" t="s">
        <v>211</v>
      </c>
      <c r="F2472" s="24" t="s">
        <v>49</v>
      </c>
      <c r="G2472" s="21"/>
      <c r="H2472" s="21"/>
    </row>
    <row r="2473" spans="1:8" s="6" customFormat="1" ht="141.75" x14ac:dyDescent="0.2">
      <c r="A2473" s="43">
        <f>+'Key Dates'!$B$39-90</f>
        <v>43474</v>
      </c>
      <c r="B2473" s="43">
        <f>+'Key Dates'!$B$39-90</f>
        <v>43474</v>
      </c>
      <c r="C2473" s="25" t="s">
        <v>1241</v>
      </c>
      <c r="D2473" s="23" t="s">
        <v>1237</v>
      </c>
      <c r="E2473" s="24" t="s">
        <v>211</v>
      </c>
      <c r="F2473" s="24" t="s">
        <v>2144</v>
      </c>
      <c r="G2473" s="21"/>
      <c r="H2473" s="21"/>
    </row>
    <row r="2474" spans="1:8" s="6" customFormat="1" ht="110.25" x14ac:dyDescent="0.2">
      <c r="A2474" s="43">
        <f>+'Key Dates'!$B$39-90</f>
        <v>43474</v>
      </c>
      <c r="B2474" s="43">
        <f>+'Key Dates'!$B$39-90</f>
        <v>43474</v>
      </c>
      <c r="C2474" s="25" t="s">
        <v>1249</v>
      </c>
      <c r="D2474" s="23" t="s">
        <v>1246</v>
      </c>
      <c r="E2474" s="24" t="s">
        <v>211</v>
      </c>
      <c r="F2474" s="24" t="s">
        <v>1247</v>
      </c>
      <c r="G2474" s="21"/>
      <c r="H2474" s="21"/>
    </row>
    <row r="2475" spans="1:8" s="6" customFormat="1" ht="126" x14ac:dyDescent="0.2">
      <c r="A2475" s="43">
        <f>+'Key Dates'!$B$9-60</f>
        <v>43476</v>
      </c>
      <c r="B2475" s="43">
        <f>+'Key Dates'!$B$9-60</f>
        <v>43476</v>
      </c>
      <c r="C2475" s="25" t="s">
        <v>1087</v>
      </c>
      <c r="D2475" s="23" t="s">
        <v>1085</v>
      </c>
      <c r="E2475" s="24" t="s">
        <v>138</v>
      </c>
      <c r="F2475" s="24" t="s">
        <v>216</v>
      </c>
      <c r="G2475" s="21"/>
      <c r="H2475" s="21"/>
    </row>
    <row r="2476" spans="1:8" s="6" customFormat="1" ht="126" x14ac:dyDescent="0.2">
      <c r="A2476" s="43">
        <f>+'Key Dates'!$B$9-60</f>
        <v>43476</v>
      </c>
      <c r="B2476" s="43">
        <f>+'Key Dates'!$B$9-60</f>
        <v>43476</v>
      </c>
      <c r="C2476" s="25" t="s">
        <v>1088</v>
      </c>
      <c r="D2476" s="23" t="s">
        <v>1085</v>
      </c>
      <c r="E2476" s="24" t="s">
        <v>158</v>
      </c>
      <c r="F2476" s="24" t="s">
        <v>216</v>
      </c>
      <c r="G2476" s="21"/>
      <c r="H2476" s="21"/>
    </row>
    <row r="2477" spans="1:8" s="6" customFormat="1" ht="141.75" x14ac:dyDescent="0.2">
      <c r="A2477" s="43">
        <f>+'Key Dates'!$B$9-60</f>
        <v>43476</v>
      </c>
      <c r="B2477" s="43">
        <f>+'Key Dates'!$B$9-60</f>
        <v>43476</v>
      </c>
      <c r="C2477" s="25" t="s">
        <v>1089</v>
      </c>
      <c r="D2477" s="23" t="s">
        <v>1085</v>
      </c>
      <c r="E2477" s="24" t="s">
        <v>156</v>
      </c>
      <c r="F2477" s="24" t="s">
        <v>216</v>
      </c>
      <c r="G2477" s="21"/>
      <c r="H2477" s="21"/>
    </row>
    <row r="2478" spans="1:8" s="6" customFormat="1" ht="78.75" x14ac:dyDescent="0.2">
      <c r="A2478" s="43">
        <f>+'Key Dates'!$B$9-60</f>
        <v>43476</v>
      </c>
      <c r="B2478" s="43">
        <f>+'Key Dates'!$B$9-60</f>
        <v>43476</v>
      </c>
      <c r="C2478" s="22" t="s">
        <v>2309</v>
      </c>
      <c r="D2478" s="23" t="s">
        <v>28</v>
      </c>
      <c r="E2478" s="24" t="s">
        <v>138</v>
      </c>
      <c r="F2478" s="24" t="s">
        <v>17</v>
      </c>
      <c r="G2478" s="21"/>
      <c r="H2478" s="21"/>
    </row>
    <row r="2479" spans="1:8" s="6" customFormat="1" ht="78.75" x14ac:dyDescent="0.2">
      <c r="A2479" s="43">
        <f>+'Key Dates'!$B$9-60</f>
        <v>43476</v>
      </c>
      <c r="B2479" s="43">
        <f>+'Key Dates'!$B$9-60</f>
        <v>43476</v>
      </c>
      <c r="C2479" s="22" t="s">
        <v>2310</v>
      </c>
      <c r="D2479" s="23" t="s">
        <v>28</v>
      </c>
      <c r="E2479" s="24" t="s">
        <v>158</v>
      </c>
      <c r="F2479" s="24" t="s">
        <v>17</v>
      </c>
      <c r="G2479" s="21"/>
      <c r="H2479" s="21"/>
    </row>
    <row r="2480" spans="1:8" s="6" customFormat="1" ht="78.75" x14ac:dyDescent="0.2">
      <c r="A2480" s="43">
        <f>+'Key Dates'!$B$9-60</f>
        <v>43476</v>
      </c>
      <c r="B2480" s="43">
        <f>+'Key Dates'!$B$9-60</f>
        <v>43476</v>
      </c>
      <c r="C2480" s="22" t="s">
        <v>2311</v>
      </c>
      <c r="D2480" s="23" t="s">
        <v>28</v>
      </c>
      <c r="E2480" s="24" t="s">
        <v>156</v>
      </c>
      <c r="F2480" s="24" t="s">
        <v>17</v>
      </c>
      <c r="G2480" s="21"/>
      <c r="H2480" s="21"/>
    </row>
    <row r="2481" spans="1:8" s="6" customFormat="1" ht="63" x14ac:dyDescent="0.2">
      <c r="A2481" s="43">
        <f>+'Key Dates'!$B$9-60</f>
        <v>43476</v>
      </c>
      <c r="B2481" s="43">
        <f>+'Key Dates'!$B$9-60</f>
        <v>43476</v>
      </c>
      <c r="C2481" s="25" t="s">
        <v>731</v>
      </c>
      <c r="D2481" s="23" t="s">
        <v>32</v>
      </c>
      <c r="E2481" s="24" t="s">
        <v>138</v>
      </c>
      <c r="F2481" s="24" t="s">
        <v>49</v>
      </c>
      <c r="G2481" s="21"/>
      <c r="H2481" s="21"/>
    </row>
    <row r="2482" spans="1:8" s="6" customFormat="1" ht="63" x14ac:dyDescent="0.2">
      <c r="A2482" s="43">
        <f>+'Key Dates'!$B$9-60</f>
        <v>43476</v>
      </c>
      <c r="B2482" s="43">
        <f>+'Key Dates'!$B$9-60</f>
        <v>43476</v>
      </c>
      <c r="C2482" s="25" t="s">
        <v>732</v>
      </c>
      <c r="D2482" s="23" t="s">
        <v>32</v>
      </c>
      <c r="E2482" s="24" t="s">
        <v>158</v>
      </c>
      <c r="F2482" s="24" t="s">
        <v>49</v>
      </c>
      <c r="G2482" s="21"/>
      <c r="H2482" s="21"/>
    </row>
    <row r="2483" spans="1:8" s="6" customFormat="1" ht="78.75" x14ac:dyDescent="0.2">
      <c r="A2483" s="43">
        <f>+'Key Dates'!$B$9-60</f>
        <v>43476</v>
      </c>
      <c r="B2483" s="43">
        <f>+'Key Dates'!$B$9-60</f>
        <v>43476</v>
      </c>
      <c r="C2483" s="25" t="s">
        <v>733</v>
      </c>
      <c r="D2483" s="23" t="s">
        <v>32</v>
      </c>
      <c r="E2483" s="24" t="s">
        <v>156</v>
      </c>
      <c r="F2483" s="24" t="s">
        <v>49</v>
      </c>
      <c r="G2483" s="21"/>
      <c r="H2483" s="21"/>
    </row>
    <row r="2484" spans="1:8" s="6" customFormat="1" ht="94.5" x14ac:dyDescent="0.2">
      <c r="A2484" s="43">
        <f>+'Key Dates'!$B$9-60</f>
        <v>43476</v>
      </c>
      <c r="B2484" s="43">
        <f>+'Key Dates'!$B$9-60</f>
        <v>43476</v>
      </c>
      <c r="C2484" s="22" t="s">
        <v>2312</v>
      </c>
      <c r="D2484" s="23" t="s">
        <v>1548</v>
      </c>
      <c r="E2484" s="24" t="s">
        <v>138</v>
      </c>
      <c r="F2484" s="24" t="s">
        <v>2146</v>
      </c>
      <c r="G2484" s="21"/>
      <c r="H2484" s="21"/>
    </row>
    <row r="2485" spans="1:8" s="6" customFormat="1" ht="94.5" x14ac:dyDescent="0.2">
      <c r="A2485" s="43">
        <f>+'Key Dates'!$B$9-60</f>
        <v>43476</v>
      </c>
      <c r="B2485" s="43">
        <f>+'Key Dates'!$B$9-60</f>
        <v>43476</v>
      </c>
      <c r="C2485" s="22" t="s">
        <v>2172</v>
      </c>
      <c r="D2485" s="23" t="s">
        <v>1548</v>
      </c>
      <c r="E2485" s="24" t="s">
        <v>158</v>
      </c>
      <c r="F2485" s="24" t="s">
        <v>2146</v>
      </c>
      <c r="G2485" s="21"/>
      <c r="H2485" s="21"/>
    </row>
    <row r="2486" spans="1:8" s="6" customFormat="1" ht="110.25" x14ac:dyDescent="0.2">
      <c r="A2486" s="43">
        <f>+'Key Dates'!$B$9-60</f>
        <v>43476</v>
      </c>
      <c r="B2486" s="43">
        <f>+'Key Dates'!$B$9-60</f>
        <v>43476</v>
      </c>
      <c r="C2486" s="22" t="s">
        <v>2313</v>
      </c>
      <c r="D2486" s="23" t="s">
        <v>1548</v>
      </c>
      <c r="E2486" s="24" t="s">
        <v>156</v>
      </c>
      <c r="F2486" s="24" t="s">
        <v>2146</v>
      </c>
      <c r="G2486" s="21"/>
      <c r="H2486" s="21"/>
    </row>
    <row r="2487" spans="1:8" s="6" customFormat="1" ht="126" x14ac:dyDescent="0.2">
      <c r="A2487" s="43">
        <f>+'Key Dates'!$B$36-32</f>
        <v>43476</v>
      </c>
      <c r="B2487" s="43">
        <f>+'Key Dates'!$B$36-32</f>
        <v>43476</v>
      </c>
      <c r="C2487" s="25" t="s">
        <v>1169</v>
      </c>
      <c r="D2487" s="23" t="s">
        <v>1142</v>
      </c>
      <c r="E2487" s="24" t="s">
        <v>226</v>
      </c>
      <c r="F2487" s="24" t="s">
        <v>49</v>
      </c>
      <c r="G2487" s="21"/>
      <c r="H2487" s="21"/>
    </row>
    <row r="2488" spans="1:8" s="6" customFormat="1" ht="141.75" x14ac:dyDescent="0.2">
      <c r="A2488" s="43">
        <f>+'Key Dates'!$B$36-30</f>
        <v>43478</v>
      </c>
      <c r="B2488" s="43">
        <f>+'Key Dates'!$B$36-15</f>
        <v>43493</v>
      </c>
      <c r="C2488" s="25" t="s">
        <v>1685</v>
      </c>
      <c r="D2488" s="23" t="s">
        <v>1673</v>
      </c>
      <c r="E2488" s="24" t="s">
        <v>226</v>
      </c>
      <c r="F2488" s="24" t="s">
        <v>10</v>
      </c>
      <c r="G2488" s="21"/>
      <c r="H2488" s="21"/>
    </row>
    <row r="2489" spans="1:8" s="6" customFormat="1" ht="141.75" x14ac:dyDescent="0.2">
      <c r="A2489" s="43">
        <f>+'Key Dates'!$B$36-30</f>
        <v>43478</v>
      </c>
      <c r="B2489" s="43">
        <f>+'Key Dates'!$B$36-14</f>
        <v>43494</v>
      </c>
      <c r="C2489" s="22" t="s">
        <v>2387</v>
      </c>
      <c r="D2489" s="23" t="s">
        <v>22</v>
      </c>
      <c r="E2489" s="24" t="s">
        <v>226</v>
      </c>
      <c r="F2489" s="24" t="s">
        <v>2144</v>
      </c>
      <c r="G2489" s="21"/>
      <c r="H2489" s="21"/>
    </row>
    <row r="2490" spans="1:8" s="6" customFormat="1" ht="220.5" x14ac:dyDescent="0.2">
      <c r="A2490" s="43">
        <f>+'Key Dates'!$B$36-30</f>
        <v>43478</v>
      </c>
      <c r="B2490" s="43">
        <f>+'Key Dates'!$B$36+1</f>
        <v>43509</v>
      </c>
      <c r="C2490" s="22" t="s">
        <v>2410</v>
      </c>
      <c r="D2490" s="23" t="s">
        <v>1750</v>
      </c>
      <c r="E2490" s="24" t="s">
        <v>226</v>
      </c>
      <c r="F2490" s="24" t="s">
        <v>2144</v>
      </c>
      <c r="G2490" s="21"/>
      <c r="H2490" s="21"/>
    </row>
    <row r="2491" spans="1:8" s="6" customFormat="1" ht="63" x14ac:dyDescent="0.2">
      <c r="A2491" s="43">
        <f>+'Key Dates'!$B$9-56</f>
        <v>43480</v>
      </c>
      <c r="B2491" s="43">
        <f>+'Key Dates'!$B$9-56</f>
        <v>43480</v>
      </c>
      <c r="C2491" s="25" t="s">
        <v>1260</v>
      </c>
      <c r="D2491" s="23" t="s">
        <v>47</v>
      </c>
      <c r="E2491" s="24" t="s">
        <v>138</v>
      </c>
      <c r="F2491" s="24" t="s">
        <v>46</v>
      </c>
      <c r="G2491" s="21"/>
      <c r="H2491" s="21"/>
    </row>
    <row r="2492" spans="1:8" s="6" customFormat="1" ht="63" x14ac:dyDescent="0.2">
      <c r="A2492" s="43">
        <f>+'Key Dates'!$B$9-56</f>
        <v>43480</v>
      </c>
      <c r="B2492" s="43">
        <f>+'Key Dates'!$B$9-56</f>
        <v>43480</v>
      </c>
      <c r="C2492" s="25" t="s">
        <v>1261</v>
      </c>
      <c r="D2492" s="23" t="s">
        <v>47</v>
      </c>
      <c r="E2492" s="24" t="s">
        <v>158</v>
      </c>
      <c r="F2492" s="24" t="s">
        <v>46</v>
      </c>
      <c r="G2492" s="21"/>
      <c r="H2492" s="21"/>
    </row>
    <row r="2493" spans="1:8" s="6" customFormat="1" ht="63" x14ac:dyDescent="0.2">
      <c r="A2493" s="43">
        <f>+'Key Dates'!$B$9-56</f>
        <v>43480</v>
      </c>
      <c r="B2493" s="43">
        <f>+'Key Dates'!$B$9-56</f>
        <v>43480</v>
      </c>
      <c r="C2493" s="25" t="s">
        <v>1262</v>
      </c>
      <c r="D2493" s="23" t="s">
        <v>47</v>
      </c>
      <c r="E2493" s="24" t="s">
        <v>156</v>
      </c>
      <c r="F2493" s="24" t="s">
        <v>46</v>
      </c>
      <c r="G2493" s="21"/>
      <c r="H2493" s="21"/>
    </row>
    <row r="2494" spans="1:8" s="6" customFormat="1" ht="94.5" x14ac:dyDescent="0.2">
      <c r="A2494" s="43">
        <v>43480</v>
      </c>
      <c r="B2494" s="43">
        <v>43480</v>
      </c>
      <c r="C2494" s="22" t="s">
        <v>2314</v>
      </c>
      <c r="D2494" s="23" t="s">
        <v>117</v>
      </c>
      <c r="E2494" s="24" t="s">
        <v>48</v>
      </c>
      <c r="F2494" s="24" t="s">
        <v>2145</v>
      </c>
      <c r="G2494" s="21"/>
      <c r="H2494" s="21"/>
    </row>
    <row r="2495" spans="1:8" s="6" customFormat="1" ht="47.25" x14ac:dyDescent="0.2">
      <c r="A2495" s="43">
        <f>+'Key Dates'!$B$9-54</f>
        <v>43482</v>
      </c>
      <c r="B2495" s="43">
        <f>+'Key Dates'!$B$9-54</f>
        <v>43482</v>
      </c>
      <c r="C2495" s="25" t="s">
        <v>1263</v>
      </c>
      <c r="D2495" s="23" t="s">
        <v>11</v>
      </c>
      <c r="E2495" s="24" t="s">
        <v>138</v>
      </c>
      <c r="F2495" s="24" t="s">
        <v>46</v>
      </c>
      <c r="G2495" s="21"/>
      <c r="H2495" s="21"/>
    </row>
    <row r="2496" spans="1:8" s="6" customFormat="1" ht="47.25" x14ac:dyDescent="0.2">
      <c r="A2496" s="43">
        <f>+'Key Dates'!$B$9-54</f>
        <v>43482</v>
      </c>
      <c r="B2496" s="43">
        <f>+'Key Dates'!$B$9-54</f>
        <v>43482</v>
      </c>
      <c r="C2496" s="25" t="s">
        <v>1264</v>
      </c>
      <c r="D2496" s="23" t="s">
        <v>11</v>
      </c>
      <c r="E2496" s="24" t="s">
        <v>158</v>
      </c>
      <c r="F2496" s="24" t="s">
        <v>46</v>
      </c>
      <c r="G2496" s="21"/>
      <c r="H2496" s="21"/>
    </row>
    <row r="2497" spans="1:8" s="6" customFormat="1" ht="63" x14ac:dyDescent="0.2">
      <c r="A2497" s="43">
        <f>+'Key Dates'!$B$9-54</f>
        <v>43482</v>
      </c>
      <c r="B2497" s="43">
        <f>+'Key Dates'!$B$9-54</f>
        <v>43482</v>
      </c>
      <c r="C2497" s="25" t="s">
        <v>1265</v>
      </c>
      <c r="D2497" s="23" t="s">
        <v>11</v>
      </c>
      <c r="E2497" s="24" t="s">
        <v>156</v>
      </c>
      <c r="F2497" s="24" t="s">
        <v>46</v>
      </c>
      <c r="G2497" s="21"/>
      <c r="H2497" s="21"/>
    </row>
    <row r="2498" spans="1:8" s="6" customFormat="1" ht="89.25" x14ac:dyDescent="0.2">
      <c r="A2498" s="43">
        <f>+'Key Dates'!$B$36-25</f>
        <v>43483</v>
      </c>
      <c r="B2498" s="43">
        <f>+'Key Dates'!$B$36-25</f>
        <v>43483</v>
      </c>
      <c r="C2498" s="25" t="s">
        <v>394</v>
      </c>
      <c r="D2498" s="23" t="s">
        <v>51</v>
      </c>
      <c r="E2498" s="24" t="s">
        <v>226</v>
      </c>
      <c r="F2498" s="24" t="s">
        <v>52</v>
      </c>
      <c r="G2498" s="21"/>
      <c r="H2498" s="21"/>
    </row>
    <row r="2499" spans="1:8" s="6" customFormat="1" ht="89.25" x14ac:dyDescent="0.2">
      <c r="A2499" s="43">
        <f>+'Key Dates'!$B$36-25</f>
        <v>43483</v>
      </c>
      <c r="B2499" s="43">
        <f>+'Key Dates'!$B$36-25</f>
        <v>43483</v>
      </c>
      <c r="C2499" s="25" t="s">
        <v>395</v>
      </c>
      <c r="D2499" s="23" t="s">
        <v>8</v>
      </c>
      <c r="E2499" s="24" t="s">
        <v>226</v>
      </c>
      <c r="F2499" s="24" t="s">
        <v>57</v>
      </c>
      <c r="G2499" s="21"/>
      <c r="H2499" s="21"/>
    </row>
    <row r="2500" spans="1:8" s="6" customFormat="1" ht="47.25" x14ac:dyDescent="0.2">
      <c r="A2500" s="43">
        <f>+'Key Dates'!$B$26</f>
        <v>43486</v>
      </c>
      <c r="B2500" s="43">
        <f>+'Key Dates'!$B$26</f>
        <v>43486</v>
      </c>
      <c r="C2500" s="25" t="s">
        <v>1175</v>
      </c>
      <c r="D2500" s="23" t="s">
        <v>43</v>
      </c>
      <c r="E2500" s="24" t="s">
        <v>44</v>
      </c>
      <c r="F2500" s="24" t="s">
        <v>44</v>
      </c>
      <c r="G2500" s="21"/>
      <c r="H2500" s="21"/>
    </row>
    <row r="2501" spans="1:8" s="6" customFormat="1" ht="126" x14ac:dyDescent="0.2">
      <c r="A2501" s="43">
        <f>+'Key Dates'!$B$36-21</f>
        <v>43487</v>
      </c>
      <c r="B2501" s="43">
        <f>+'Key Dates'!$B$36-21</f>
        <v>43487</v>
      </c>
      <c r="C2501" s="25" t="s">
        <v>1880</v>
      </c>
      <c r="D2501" s="23" t="s">
        <v>53</v>
      </c>
      <c r="E2501" s="24" t="s">
        <v>226</v>
      </c>
      <c r="F2501" s="24" t="s">
        <v>216</v>
      </c>
      <c r="G2501" s="21"/>
      <c r="H2501" s="21"/>
    </row>
    <row r="2502" spans="1:8" s="6" customFormat="1" ht="126" x14ac:dyDescent="0.2">
      <c r="A2502" s="43">
        <f>+'Key Dates'!$B$36-20</f>
        <v>43488</v>
      </c>
      <c r="B2502" s="43">
        <f>+'Key Dates'!$B$36-20</f>
        <v>43488</v>
      </c>
      <c r="C2502" s="25" t="s">
        <v>432</v>
      </c>
      <c r="D2502" s="23" t="s">
        <v>94</v>
      </c>
      <c r="E2502" s="24" t="s">
        <v>226</v>
      </c>
      <c r="F2502" s="24" t="s">
        <v>216</v>
      </c>
      <c r="G2502" s="21"/>
      <c r="H2502" s="21"/>
    </row>
    <row r="2503" spans="1:8" s="6" customFormat="1" ht="204.75" x14ac:dyDescent="0.2">
      <c r="A2503" s="43">
        <f>+'Key Dates'!$B$36-20</f>
        <v>43488</v>
      </c>
      <c r="B2503" s="43">
        <f>+'Key Dates'!$B$36-4</f>
        <v>43504</v>
      </c>
      <c r="C2503" s="25" t="s">
        <v>1937</v>
      </c>
      <c r="D2503" s="23" t="s">
        <v>1661</v>
      </c>
      <c r="E2503" s="24" t="s">
        <v>226</v>
      </c>
      <c r="F2503" s="24" t="s">
        <v>216</v>
      </c>
      <c r="G2503" s="21"/>
      <c r="H2503" s="21"/>
    </row>
    <row r="2504" spans="1:8" s="6" customFormat="1" ht="173.25" x14ac:dyDescent="0.2">
      <c r="A2504" s="43">
        <f>+'Key Dates'!$B$36-20</f>
        <v>43488</v>
      </c>
      <c r="B2504" s="43">
        <f>+'Key Dates'!$B$36-1</f>
        <v>43507</v>
      </c>
      <c r="C2504" s="22" t="s">
        <v>2411</v>
      </c>
      <c r="D2504" s="23" t="s">
        <v>20</v>
      </c>
      <c r="E2504" s="24" t="s">
        <v>226</v>
      </c>
      <c r="F2504" s="24" t="s">
        <v>2145</v>
      </c>
      <c r="G2504" s="21"/>
      <c r="H2504" s="21"/>
    </row>
    <row r="2505" spans="1:8" s="6" customFormat="1" ht="126" x14ac:dyDescent="0.2">
      <c r="A2505" s="43">
        <f>+'Key Dates'!$B$36-20</f>
        <v>43488</v>
      </c>
      <c r="B2505" s="43">
        <f>+'Key Dates'!$B$36-1</f>
        <v>43507</v>
      </c>
      <c r="C2505" s="25" t="s">
        <v>454</v>
      </c>
      <c r="D2505" s="23" t="s">
        <v>95</v>
      </c>
      <c r="E2505" s="24" t="s">
        <v>226</v>
      </c>
      <c r="F2505" s="24" t="s">
        <v>216</v>
      </c>
      <c r="G2505" s="21"/>
      <c r="H2505" s="21"/>
    </row>
    <row r="2506" spans="1:8" s="6" customFormat="1" ht="110.25" x14ac:dyDescent="0.2">
      <c r="A2506" s="43">
        <f>+'Key Dates'!$B$9-47</f>
        <v>43489</v>
      </c>
      <c r="B2506" s="43">
        <f>+'Key Dates'!$B$9-47</f>
        <v>43489</v>
      </c>
      <c r="C2506" s="22" t="s">
        <v>2315</v>
      </c>
      <c r="D2506" s="23" t="s">
        <v>131</v>
      </c>
      <c r="E2506" s="24" t="s">
        <v>138</v>
      </c>
      <c r="F2506" s="24" t="s">
        <v>2147</v>
      </c>
      <c r="G2506" s="21"/>
      <c r="H2506" s="21"/>
    </row>
    <row r="2507" spans="1:8" s="6" customFormat="1" ht="110.25" x14ac:dyDescent="0.2">
      <c r="A2507" s="43">
        <f>+'Key Dates'!$B$9-47</f>
        <v>43489</v>
      </c>
      <c r="B2507" s="43">
        <f>+'Key Dates'!$B$9-47</f>
        <v>43489</v>
      </c>
      <c r="C2507" s="22" t="s">
        <v>2316</v>
      </c>
      <c r="D2507" s="23" t="s">
        <v>131</v>
      </c>
      <c r="E2507" s="24" t="s">
        <v>158</v>
      </c>
      <c r="F2507" s="24" t="s">
        <v>2147</v>
      </c>
      <c r="G2507" s="21"/>
      <c r="H2507" s="21"/>
    </row>
    <row r="2508" spans="1:8" s="6" customFormat="1" ht="110.25" x14ac:dyDescent="0.2">
      <c r="A2508" s="43">
        <f>+'Key Dates'!$B$9-47</f>
        <v>43489</v>
      </c>
      <c r="B2508" s="43">
        <f>+'Key Dates'!$B$9-47</f>
        <v>43489</v>
      </c>
      <c r="C2508" s="22" t="s">
        <v>2317</v>
      </c>
      <c r="D2508" s="23" t="s">
        <v>131</v>
      </c>
      <c r="E2508" s="24" t="s">
        <v>156</v>
      </c>
      <c r="F2508" s="24" t="s">
        <v>2147</v>
      </c>
      <c r="G2508" s="21"/>
      <c r="H2508" s="21"/>
    </row>
    <row r="2509" spans="1:8" s="6" customFormat="1" ht="189" x14ac:dyDescent="0.2">
      <c r="A2509" s="43">
        <f>+'Key Dates'!$B$39-74</f>
        <v>43490</v>
      </c>
      <c r="B2509" s="43">
        <f>+'Key Dates'!$B$39-74</f>
        <v>43490</v>
      </c>
      <c r="C2509" s="25" t="s">
        <v>1317</v>
      </c>
      <c r="D2509" s="23" t="s">
        <v>163</v>
      </c>
      <c r="E2509" s="24" t="s">
        <v>211</v>
      </c>
      <c r="F2509" s="24" t="s">
        <v>10</v>
      </c>
      <c r="G2509" s="21"/>
      <c r="H2509" s="21"/>
    </row>
    <row r="2510" spans="1:8" s="6" customFormat="1" ht="110.25" x14ac:dyDescent="0.2">
      <c r="A2510" s="43">
        <f>+'Key Dates'!$B$39-74</f>
        <v>43490</v>
      </c>
      <c r="B2510" s="43">
        <f>+'Key Dates'!$B$39-74</f>
        <v>43490</v>
      </c>
      <c r="C2510" s="25" t="s">
        <v>1351</v>
      </c>
      <c r="D2510" s="23" t="s">
        <v>162</v>
      </c>
      <c r="E2510" s="24" t="s">
        <v>211</v>
      </c>
      <c r="F2510" s="24" t="s">
        <v>10</v>
      </c>
      <c r="G2510" s="21"/>
      <c r="H2510" s="21"/>
    </row>
    <row r="2511" spans="1:8" s="6" customFormat="1" ht="110.25" x14ac:dyDescent="0.2">
      <c r="A2511" s="43">
        <f>+'Key Dates'!$B$9-46</f>
        <v>43490</v>
      </c>
      <c r="B2511" s="43">
        <f>+'Key Dates'!$B$9-46</f>
        <v>43490</v>
      </c>
      <c r="C2511" s="22" t="s">
        <v>2318</v>
      </c>
      <c r="D2511" s="23" t="s">
        <v>66</v>
      </c>
      <c r="E2511" s="24" t="s">
        <v>138</v>
      </c>
      <c r="F2511" s="24" t="s">
        <v>216</v>
      </c>
      <c r="G2511" s="21"/>
      <c r="H2511" s="21"/>
    </row>
    <row r="2512" spans="1:8" s="6" customFormat="1" ht="110.25" x14ac:dyDescent="0.2">
      <c r="A2512" s="43">
        <f>+'Key Dates'!$B$9-46</f>
        <v>43490</v>
      </c>
      <c r="B2512" s="43">
        <f>+'Key Dates'!$B$9-46</f>
        <v>43490</v>
      </c>
      <c r="C2512" s="22" t="s">
        <v>2319</v>
      </c>
      <c r="D2512" s="23" t="s">
        <v>66</v>
      </c>
      <c r="E2512" s="24" t="s">
        <v>158</v>
      </c>
      <c r="F2512" s="24" t="s">
        <v>216</v>
      </c>
      <c r="G2512" s="21"/>
      <c r="H2512" s="21"/>
    </row>
    <row r="2513" spans="1:8" s="6" customFormat="1" ht="110.25" x14ac:dyDescent="0.2">
      <c r="A2513" s="43">
        <f>+'Key Dates'!$B$9-46</f>
        <v>43490</v>
      </c>
      <c r="B2513" s="43">
        <f>+'Key Dates'!$B$9-46</f>
        <v>43490</v>
      </c>
      <c r="C2513" s="22" t="s">
        <v>2320</v>
      </c>
      <c r="D2513" s="23" t="s">
        <v>66</v>
      </c>
      <c r="E2513" s="24" t="s">
        <v>156</v>
      </c>
      <c r="F2513" s="24" t="s">
        <v>216</v>
      </c>
      <c r="G2513" s="21"/>
      <c r="H2513" s="21"/>
    </row>
    <row r="2514" spans="1:8" s="6" customFormat="1" ht="204.75" x14ac:dyDescent="0.2">
      <c r="A2514" s="43">
        <f>+'Key Dates'!$B$9-46</f>
        <v>43490</v>
      </c>
      <c r="B2514" s="43">
        <f>+'Key Dates'!$B$9-14</f>
        <v>43522</v>
      </c>
      <c r="C2514" s="22" t="s">
        <v>2179</v>
      </c>
      <c r="D2514" s="23" t="s">
        <v>22</v>
      </c>
      <c r="E2514" s="24" t="s">
        <v>138</v>
      </c>
      <c r="F2514" s="24" t="s">
        <v>2144</v>
      </c>
      <c r="G2514" s="21"/>
      <c r="H2514" s="21"/>
    </row>
    <row r="2515" spans="1:8" s="6" customFormat="1" ht="204.75" x14ac:dyDescent="0.2">
      <c r="A2515" s="43">
        <f>+'Key Dates'!$B$9-46</f>
        <v>43490</v>
      </c>
      <c r="B2515" s="43">
        <f>+'Key Dates'!$B$9-14</f>
        <v>43522</v>
      </c>
      <c r="C2515" s="22" t="s">
        <v>2180</v>
      </c>
      <c r="D2515" s="23" t="s">
        <v>22</v>
      </c>
      <c r="E2515" s="24" t="s">
        <v>158</v>
      </c>
      <c r="F2515" s="24" t="s">
        <v>2144</v>
      </c>
      <c r="G2515" s="21"/>
      <c r="H2515" s="21"/>
    </row>
    <row r="2516" spans="1:8" s="6" customFormat="1" ht="220.5" x14ac:dyDescent="0.2">
      <c r="A2516" s="43">
        <f>+'Key Dates'!$B$9-46</f>
        <v>43490</v>
      </c>
      <c r="B2516" s="43">
        <f>+'Key Dates'!$B$9-14</f>
        <v>43522</v>
      </c>
      <c r="C2516" s="22" t="s">
        <v>2181</v>
      </c>
      <c r="D2516" s="23" t="s">
        <v>22</v>
      </c>
      <c r="E2516" s="24" t="s">
        <v>156</v>
      </c>
      <c r="F2516" s="24" t="s">
        <v>2144</v>
      </c>
      <c r="G2516" s="21"/>
      <c r="H2516" s="21"/>
    </row>
    <row r="2517" spans="1:8" s="6" customFormat="1" ht="94.5" x14ac:dyDescent="0.2">
      <c r="A2517" s="43">
        <f>+'Key Dates'!$B$9-46</f>
        <v>43490</v>
      </c>
      <c r="B2517" s="43">
        <f>+'Key Dates'!$B$9-1</f>
        <v>43535</v>
      </c>
      <c r="C2517" s="22" t="s">
        <v>2321</v>
      </c>
      <c r="D2517" s="23" t="s">
        <v>67</v>
      </c>
      <c r="E2517" s="24" t="s">
        <v>138</v>
      </c>
      <c r="F2517" s="24" t="s">
        <v>2145</v>
      </c>
      <c r="G2517" s="21"/>
      <c r="H2517" s="21"/>
    </row>
    <row r="2518" spans="1:8" s="6" customFormat="1" ht="94.5" x14ac:dyDescent="0.2">
      <c r="A2518" s="43">
        <f>+'Key Dates'!$B$9-46</f>
        <v>43490</v>
      </c>
      <c r="B2518" s="43">
        <f>+'Key Dates'!$B$9-1</f>
        <v>43535</v>
      </c>
      <c r="C2518" s="22" t="s">
        <v>2322</v>
      </c>
      <c r="D2518" s="23" t="s">
        <v>67</v>
      </c>
      <c r="E2518" s="24" t="s">
        <v>158</v>
      </c>
      <c r="F2518" s="24" t="s">
        <v>2145</v>
      </c>
      <c r="G2518" s="21"/>
      <c r="H2518" s="21"/>
    </row>
    <row r="2519" spans="1:8" s="6" customFormat="1" ht="94.5" x14ac:dyDescent="0.2">
      <c r="A2519" s="43">
        <f>+'Key Dates'!$B$9-46</f>
        <v>43490</v>
      </c>
      <c r="B2519" s="43">
        <f>+'Key Dates'!$B$9-1</f>
        <v>43535</v>
      </c>
      <c r="C2519" s="22" t="s">
        <v>2323</v>
      </c>
      <c r="D2519" s="23" t="s">
        <v>67</v>
      </c>
      <c r="E2519" s="24" t="s">
        <v>156</v>
      </c>
      <c r="F2519" s="24" t="s">
        <v>2145</v>
      </c>
      <c r="G2519" s="21"/>
      <c r="H2519" s="21"/>
    </row>
    <row r="2520" spans="1:8" s="6" customFormat="1" ht="141.75" x14ac:dyDescent="0.2">
      <c r="A2520" s="43">
        <f>+'Key Dates'!$B$9-46</f>
        <v>43490</v>
      </c>
      <c r="B2520" s="43">
        <f>+'Key Dates'!$B$9</f>
        <v>43536</v>
      </c>
      <c r="C2520" s="22" t="s">
        <v>2190</v>
      </c>
      <c r="D2520" s="23" t="s">
        <v>1560</v>
      </c>
      <c r="E2520" s="24" t="s">
        <v>138</v>
      </c>
      <c r="F2520" s="24" t="s">
        <v>2145</v>
      </c>
      <c r="G2520" s="21"/>
      <c r="H2520" s="21"/>
    </row>
    <row r="2521" spans="1:8" s="6" customFormat="1" ht="141.75" x14ac:dyDescent="0.2">
      <c r="A2521" s="43">
        <f>+'Key Dates'!$B$9-46</f>
        <v>43490</v>
      </c>
      <c r="B2521" s="43">
        <f>+'Key Dates'!$B$9</f>
        <v>43536</v>
      </c>
      <c r="C2521" s="22" t="s">
        <v>2324</v>
      </c>
      <c r="D2521" s="23" t="s">
        <v>1560</v>
      </c>
      <c r="E2521" s="24" t="s">
        <v>158</v>
      </c>
      <c r="F2521" s="24" t="s">
        <v>2145</v>
      </c>
      <c r="G2521" s="21"/>
      <c r="H2521" s="21"/>
    </row>
    <row r="2522" spans="1:8" s="6" customFormat="1" ht="141.75" x14ac:dyDescent="0.2">
      <c r="A2522" s="43">
        <f>+'Key Dates'!$B$9-46</f>
        <v>43490</v>
      </c>
      <c r="B2522" s="43">
        <f>+'Key Dates'!$B$9</f>
        <v>43536</v>
      </c>
      <c r="C2522" s="22" t="s">
        <v>2325</v>
      </c>
      <c r="D2522" s="23" t="s">
        <v>1560</v>
      </c>
      <c r="E2522" s="24" t="s">
        <v>156</v>
      </c>
      <c r="F2522" s="24" t="s">
        <v>2145</v>
      </c>
      <c r="G2522" s="21"/>
      <c r="H2522" s="21"/>
    </row>
    <row r="2523" spans="1:8" s="6" customFormat="1" ht="94.5" x14ac:dyDescent="0.2">
      <c r="A2523" s="43">
        <f>+'Key Dates'!$B$9-46</f>
        <v>43490</v>
      </c>
      <c r="B2523" s="43">
        <f>+'Key Dates'!$B$9</f>
        <v>43536</v>
      </c>
      <c r="C2523" s="22" t="s">
        <v>2326</v>
      </c>
      <c r="D2523" s="23" t="s">
        <v>1561</v>
      </c>
      <c r="E2523" s="24" t="s">
        <v>138</v>
      </c>
      <c r="F2523" s="24" t="s">
        <v>2145</v>
      </c>
      <c r="G2523" s="21"/>
      <c r="H2523" s="21"/>
    </row>
    <row r="2524" spans="1:8" s="6" customFormat="1" ht="94.5" x14ac:dyDescent="0.2">
      <c r="A2524" s="43">
        <f>+'Key Dates'!$B$9-46</f>
        <v>43490</v>
      </c>
      <c r="B2524" s="43">
        <f>+'Key Dates'!$B$9</f>
        <v>43536</v>
      </c>
      <c r="C2524" s="22" t="s">
        <v>2327</v>
      </c>
      <c r="D2524" s="23" t="s">
        <v>1561</v>
      </c>
      <c r="E2524" s="24" t="s">
        <v>158</v>
      </c>
      <c r="F2524" s="24" t="s">
        <v>2145</v>
      </c>
      <c r="G2524" s="21"/>
      <c r="H2524" s="21"/>
    </row>
    <row r="2525" spans="1:8" s="6" customFormat="1" ht="94.5" x14ac:dyDescent="0.2">
      <c r="A2525" s="43">
        <f>+'Key Dates'!$B$9-46</f>
        <v>43490</v>
      </c>
      <c r="B2525" s="43">
        <f>+'Key Dates'!$B$9</f>
        <v>43536</v>
      </c>
      <c r="C2525" s="22" t="s">
        <v>2328</v>
      </c>
      <c r="D2525" s="23" t="s">
        <v>1561</v>
      </c>
      <c r="E2525" s="24" t="s">
        <v>156</v>
      </c>
      <c r="F2525" s="24" t="s">
        <v>2145</v>
      </c>
      <c r="G2525" s="21"/>
      <c r="H2525" s="21"/>
    </row>
    <row r="2526" spans="1:8" s="6" customFormat="1" ht="94.5" x14ac:dyDescent="0.2">
      <c r="A2526" s="43">
        <f>'Key Dates'!$B$9-45</f>
        <v>43491</v>
      </c>
      <c r="B2526" s="43">
        <f>'Key Dates'!$B$9</f>
        <v>43536</v>
      </c>
      <c r="C2526" s="25" t="s">
        <v>280</v>
      </c>
      <c r="D2526" s="23" t="s">
        <v>56</v>
      </c>
      <c r="E2526" s="24" t="s">
        <v>138</v>
      </c>
      <c r="F2526" s="24" t="s">
        <v>216</v>
      </c>
      <c r="G2526" s="21"/>
      <c r="H2526" s="21"/>
    </row>
    <row r="2527" spans="1:8" s="6" customFormat="1" ht="94.5" x14ac:dyDescent="0.2">
      <c r="A2527" s="43">
        <f>'Key Dates'!$B$9-45</f>
        <v>43491</v>
      </c>
      <c r="B2527" s="43">
        <f>'Key Dates'!$B$9</f>
        <v>43536</v>
      </c>
      <c r="C2527" s="25" t="s">
        <v>281</v>
      </c>
      <c r="D2527" s="23" t="s">
        <v>56</v>
      </c>
      <c r="E2527" s="24" t="s">
        <v>158</v>
      </c>
      <c r="F2527" s="24" t="s">
        <v>216</v>
      </c>
      <c r="G2527" s="21"/>
      <c r="H2527" s="21"/>
    </row>
    <row r="2528" spans="1:8" s="6" customFormat="1" ht="110.25" x14ac:dyDescent="0.2">
      <c r="A2528" s="43">
        <f>'Key Dates'!$B$9-45</f>
        <v>43491</v>
      </c>
      <c r="B2528" s="43">
        <f>'Key Dates'!$B$9</f>
        <v>43536</v>
      </c>
      <c r="C2528" s="25" t="s">
        <v>282</v>
      </c>
      <c r="D2528" s="23" t="s">
        <v>56</v>
      </c>
      <c r="E2528" s="24" t="s">
        <v>156</v>
      </c>
      <c r="F2528" s="24" t="s">
        <v>216</v>
      </c>
      <c r="G2528" s="21"/>
      <c r="H2528" s="21"/>
    </row>
    <row r="2529" spans="1:8" s="6" customFormat="1" ht="126" x14ac:dyDescent="0.2">
      <c r="A2529" s="43">
        <f>+'Key Dates'!$B$41</f>
        <v>43493</v>
      </c>
      <c r="B2529" s="43">
        <f>+'Key Dates'!$B$41</f>
        <v>43493</v>
      </c>
      <c r="C2529" s="25" t="s">
        <v>313</v>
      </c>
      <c r="D2529" s="23" t="s">
        <v>312</v>
      </c>
      <c r="E2529" s="24" t="s">
        <v>138</v>
      </c>
      <c r="F2529" s="24" t="s">
        <v>42</v>
      </c>
      <c r="G2529" s="21"/>
      <c r="H2529" s="21"/>
    </row>
    <row r="2530" spans="1:8" s="6" customFormat="1" ht="126" x14ac:dyDescent="0.2">
      <c r="A2530" s="43">
        <f>+'Key Dates'!$B$41</f>
        <v>43493</v>
      </c>
      <c r="B2530" s="43">
        <f>+'Key Dates'!$B$41</f>
        <v>43493</v>
      </c>
      <c r="C2530" s="25" t="s">
        <v>314</v>
      </c>
      <c r="D2530" s="23" t="s">
        <v>312</v>
      </c>
      <c r="E2530" s="24" t="s">
        <v>141</v>
      </c>
      <c r="F2530" s="24" t="s">
        <v>42</v>
      </c>
      <c r="G2530" s="21"/>
      <c r="H2530" s="21"/>
    </row>
    <row r="2531" spans="1:8" s="6" customFormat="1" ht="126" x14ac:dyDescent="0.2">
      <c r="A2531" s="43">
        <f>+'Key Dates'!$B$41</f>
        <v>43493</v>
      </c>
      <c r="B2531" s="43">
        <f>+'Key Dates'!$B$41</f>
        <v>43493</v>
      </c>
      <c r="C2531" s="25" t="s">
        <v>315</v>
      </c>
      <c r="D2531" s="23" t="s">
        <v>312</v>
      </c>
      <c r="E2531" s="24" t="s">
        <v>142</v>
      </c>
      <c r="F2531" s="24" t="s">
        <v>42</v>
      </c>
      <c r="G2531" s="21"/>
      <c r="H2531" s="21"/>
    </row>
    <row r="2532" spans="1:8" s="6" customFormat="1" ht="126" x14ac:dyDescent="0.2">
      <c r="A2532" s="43">
        <f>+'Key Dates'!$B$41</f>
        <v>43493</v>
      </c>
      <c r="B2532" s="43">
        <f>+'Key Dates'!$B$41</f>
        <v>43493</v>
      </c>
      <c r="C2532" s="25" t="s">
        <v>316</v>
      </c>
      <c r="D2532" s="23" t="s">
        <v>312</v>
      </c>
      <c r="E2532" s="24" t="s">
        <v>158</v>
      </c>
      <c r="F2532" s="24" t="s">
        <v>42</v>
      </c>
      <c r="G2532" s="21"/>
      <c r="H2532" s="21"/>
    </row>
    <row r="2533" spans="1:8" s="6" customFormat="1" ht="126" x14ac:dyDescent="0.2">
      <c r="A2533" s="43">
        <f>+'Key Dates'!$B$41</f>
        <v>43493</v>
      </c>
      <c r="B2533" s="43">
        <f>+'Key Dates'!$B$41</f>
        <v>43493</v>
      </c>
      <c r="C2533" s="25" t="s">
        <v>317</v>
      </c>
      <c r="D2533" s="23" t="s">
        <v>312</v>
      </c>
      <c r="E2533" s="24" t="s">
        <v>144</v>
      </c>
      <c r="F2533" s="24" t="s">
        <v>42</v>
      </c>
      <c r="G2533" s="21"/>
      <c r="H2533" s="21"/>
    </row>
    <row r="2534" spans="1:8" s="6" customFormat="1" ht="126" x14ac:dyDescent="0.2">
      <c r="A2534" s="43">
        <f>+'Key Dates'!$B$41</f>
        <v>43493</v>
      </c>
      <c r="B2534" s="43">
        <f>+'Key Dates'!$B$41</f>
        <v>43493</v>
      </c>
      <c r="C2534" s="25" t="s">
        <v>318</v>
      </c>
      <c r="D2534" s="23" t="s">
        <v>312</v>
      </c>
      <c r="E2534" s="24" t="s">
        <v>145</v>
      </c>
      <c r="F2534" s="24" t="s">
        <v>42</v>
      </c>
      <c r="G2534" s="21"/>
      <c r="H2534" s="21"/>
    </row>
    <row r="2535" spans="1:8" s="6" customFormat="1" ht="170.25" x14ac:dyDescent="0.2">
      <c r="A2535" s="43">
        <f>+'Key Dates'!$B$36-15</f>
        <v>43493</v>
      </c>
      <c r="B2535" s="43">
        <f>+'Key Dates'!$B$36-15</f>
        <v>43493</v>
      </c>
      <c r="C2535" s="25" t="s">
        <v>1697</v>
      </c>
      <c r="D2535" s="23" t="s">
        <v>1671</v>
      </c>
      <c r="E2535" s="24" t="s">
        <v>226</v>
      </c>
      <c r="F2535" s="24" t="s">
        <v>10</v>
      </c>
      <c r="G2535" s="21"/>
      <c r="H2535" s="21"/>
    </row>
    <row r="2536" spans="1:8" s="6" customFormat="1" ht="157.5" x14ac:dyDescent="0.2">
      <c r="A2536" s="43">
        <f>+'Key Dates'!$B$39-70</f>
        <v>43494</v>
      </c>
      <c r="B2536" s="43">
        <f>+'Key Dates'!$B$39-70</f>
        <v>43494</v>
      </c>
      <c r="C2536" s="25" t="s">
        <v>326</v>
      </c>
      <c r="D2536" s="23" t="s">
        <v>1</v>
      </c>
      <c r="E2536" s="24" t="s">
        <v>211</v>
      </c>
      <c r="F2536" s="24" t="s">
        <v>2144</v>
      </c>
      <c r="G2536" s="21"/>
      <c r="H2536" s="21"/>
    </row>
    <row r="2537" spans="1:8" s="6" customFormat="1" ht="94.5" x14ac:dyDescent="0.2">
      <c r="A2537" s="43">
        <f>+'Key Dates'!$B$39-70</f>
        <v>43494</v>
      </c>
      <c r="B2537" s="43">
        <f>+'Key Dates'!$B$39-70</f>
        <v>43494</v>
      </c>
      <c r="C2537" s="25" t="s">
        <v>2122</v>
      </c>
      <c r="D2537" s="23" t="s">
        <v>76</v>
      </c>
      <c r="E2537" s="24" t="s">
        <v>211</v>
      </c>
      <c r="F2537" s="24" t="s">
        <v>18</v>
      </c>
      <c r="G2537" s="21"/>
      <c r="H2537" s="21"/>
    </row>
    <row r="2538" spans="1:8" s="6" customFormat="1" ht="110.25" x14ac:dyDescent="0.2">
      <c r="A2538" s="43">
        <f>+'Key Dates'!$B$36-14</f>
        <v>43494</v>
      </c>
      <c r="B2538" s="43">
        <f>+'Key Dates'!$B$36-14</f>
        <v>43494</v>
      </c>
      <c r="C2538" s="25" t="s">
        <v>506</v>
      </c>
      <c r="D2538" s="23" t="s">
        <v>503</v>
      </c>
      <c r="E2538" s="24" t="s">
        <v>226</v>
      </c>
      <c r="F2538" s="24" t="s">
        <v>10</v>
      </c>
      <c r="G2538" s="21"/>
      <c r="H2538" s="21"/>
    </row>
    <row r="2539" spans="1:8" s="6" customFormat="1" ht="94.5" x14ac:dyDescent="0.2">
      <c r="A2539" s="43">
        <f>+'Key Dates'!$B$36-14</f>
        <v>43494</v>
      </c>
      <c r="B2539" s="43">
        <f>+'Key Dates'!$B$36-14</f>
        <v>43494</v>
      </c>
      <c r="C2539" s="25" t="s">
        <v>527</v>
      </c>
      <c r="D2539" s="23" t="s">
        <v>31</v>
      </c>
      <c r="E2539" s="24" t="s">
        <v>226</v>
      </c>
      <c r="F2539" s="24" t="s">
        <v>10</v>
      </c>
      <c r="G2539" s="21"/>
      <c r="H2539" s="21"/>
    </row>
    <row r="2540" spans="1:8" s="6" customFormat="1" ht="126" x14ac:dyDescent="0.2">
      <c r="A2540" s="43">
        <f>+'Key Dates'!$B$36-14</f>
        <v>43494</v>
      </c>
      <c r="B2540" s="43">
        <f>+'Key Dates'!$B$36-14</f>
        <v>43494</v>
      </c>
      <c r="C2540" s="22" t="s">
        <v>2412</v>
      </c>
      <c r="D2540" s="23" t="s">
        <v>480</v>
      </c>
      <c r="E2540" s="24" t="s">
        <v>226</v>
      </c>
      <c r="F2540" s="24" t="s">
        <v>2144</v>
      </c>
      <c r="G2540" s="21"/>
      <c r="H2540" s="21"/>
    </row>
    <row r="2541" spans="1:8" s="6" customFormat="1" ht="110.25" x14ac:dyDescent="0.2">
      <c r="A2541" s="43">
        <f>+'Key Dates'!$B$36-14</f>
        <v>43494</v>
      </c>
      <c r="B2541" s="43">
        <f>+'Key Dates'!$B$36-14</f>
        <v>43494</v>
      </c>
      <c r="C2541" s="25" t="s">
        <v>1952</v>
      </c>
      <c r="D2541" s="23" t="s">
        <v>14</v>
      </c>
      <c r="E2541" s="24" t="s">
        <v>226</v>
      </c>
      <c r="F2541" s="24" t="s">
        <v>10</v>
      </c>
      <c r="G2541" s="21"/>
      <c r="H2541" s="21"/>
    </row>
    <row r="2542" spans="1:8" s="6" customFormat="1" ht="110.25" x14ac:dyDescent="0.2">
      <c r="A2542" s="43">
        <f>+'Key Dates'!$B$36-14</f>
        <v>43494</v>
      </c>
      <c r="B2542" s="43">
        <f>+'Key Dates'!$B$36-1</f>
        <v>43507</v>
      </c>
      <c r="C2542" s="25" t="s">
        <v>594</v>
      </c>
      <c r="D2542" s="23">
        <v>206.83</v>
      </c>
      <c r="E2542" s="24" t="s">
        <v>226</v>
      </c>
      <c r="F2542" s="24" t="s">
        <v>49</v>
      </c>
      <c r="G2542" s="21"/>
      <c r="H2542" s="21"/>
    </row>
    <row r="2543" spans="1:8" s="6" customFormat="1" ht="78.75" x14ac:dyDescent="0.2">
      <c r="A2543" s="43">
        <f>+'Key Dates'!$B$9-42</f>
        <v>43494</v>
      </c>
      <c r="B2543" s="43">
        <f>+'Key Dates'!$B$9-1</f>
        <v>43535</v>
      </c>
      <c r="C2543" s="25" t="s">
        <v>328</v>
      </c>
      <c r="D2543" s="23" t="s">
        <v>32</v>
      </c>
      <c r="E2543" s="24" t="s">
        <v>138</v>
      </c>
      <c r="F2543" s="24" t="s">
        <v>49</v>
      </c>
      <c r="G2543" s="21"/>
      <c r="H2543" s="21"/>
    </row>
    <row r="2544" spans="1:8" s="6" customFormat="1" ht="78.75" x14ac:dyDescent="0.2">
      <c r="A2544" s="43">
        <f>+'Key Dates'!$B$9-42</f>
        <v>43494</v>
      </c>
      <c r="B2544" s="43">
        <f>+'Key Dates'!$B$9-1</f>
        <v>43535</v>
      </c>
      <c r="C2544" s="25" t="s">
        <v>329</v>
      </c>
      <c r="D2544" s="23" t="s">
        <v>32</v>
      </c>
      <c r="E2544" s="24" t="s">
        <v>158</v>
      </c>
      <c r="F2544" s="24" t="s">
        <v>49</v>
      </c>
      <c r="G2544" s="21"/>
      <c r="H2544" s="21"/>
    </row>
    <row r="2545" spans="1:8" s="6" customFormat="1" ht="94.5" x14ac:dyDescent="0.2">
      <c r="A2545" s="43">
        <f>+'Key Dates'!$B$9-42</f>
        <v>43494</v>
      </c>
      <c r="B2545" s="43">
        <f>+'Key Dates'!$B$9-1</f>
        <v>43535</v>
      </c>
      <c r="C2545" s="25" t="s">
        <v>327</v>
      </c>
      <c r="D2545" s="23" t="s">
        <v>32</v>
      </c>
      <c r="E2545" s="24" t="s">
        <v>156</v>
      </c>
      <c r="F2545" s="24" t="s">
        <v>49</v>
      </c>
      <c r="G2545" s="21"/>
      <c r="H2545" s="21"/>
    </row>
    <row r="2546" spans="1:8" s="6" customFormat="1" ht="110.25" x14ac:dyDescent="0.2">
      <c r="A2546" s="43">
        <f>+'Key Dates'!$B$45-180</f>
        <v>43496</v>
      </c>
      <c r="B2546" s="43">
        <f>+'Key Dates'!$B$45-180</f>
        <v>43496</v>
      </c>
      <c r="C2546" s="25" t="s">
        <v>1140</v>
      </c>
      <c r="D2546" s="23" t="s">
        <v>1120</v>
      </c>
      <c r="E2546" s="24" t="s">
        <v>138</v>
      </c>
      <c r="F2546" s="24" t="s">
        <v>13</v>
      </c>
      <c r="G2546" s="21"/>
      <c r="H2546" s="21"/>
    </row>
    <row r="2547" spans="1:8" s="6" customFormat="1" ht="47.25" x14ac:dyDescent="0.2">
      <c r="A2547" s="43">
        <v>43496</v>
      </c>
      <c r="B2547" s="43">
        <v>43496</v>
      </c>
      <c r="C2547" s="25" t="s">
        <v>330</v>
      </c>
      <c r="D2547" s="23" t="s">
        <v>45</v>
      </c>
      <c r="E2547" s="24" t="s">
        <v>138</v>
      </c>
      <c r="F2547" s="24" t="s">
        <v>46</v>
      </c>
      <c r="G2547" s="21"/>
      <c r="H2547" s="21"/>
    </row>
    <row r="2548" spans="1:8" s="6" customFormat="1" ht="63" x14ac:dyDescent="0.2">
      <c r="A2548" s="43">
        <v>43496</v>
      </c>
      <c r="B2548" s="43">
        <v>43496</v>
      </c>
      <c r="C2548" s="25" t="s">
        <v>331</v>
      </c>
      <c r="D2548" s="23" t="s">
        <v>45</v>
      </c>
      <c r="E2548" s="24" t="s">
        <v>141</v>
      </c>
      <c r="F2548" s="24" t="s">
        <v>46</v>
      </c>
      <c r="G2548" s="21"/>
      <c r="H2548" s="21"/>
    </row>
    <row r="2549" spans="1:8" s="6" customFormat="1" ht="63" x14ac:dyDescent="0.2">
      <c r="A2549" s="43">
        <v>43496</v>
      </c>
      <c r="B2549" s="43">
        <v>43496</v>
      </c>
      <c r="C2549" s="25" t="s">
        <v>332</v>
      </c>
      <c r="D2549" s="23" t="s">
        <v>45</v>
      </c>
      <c r="E2549" s="24" t="s">
        <v>142</v>
      </c>
      <c r="F2549" s="24" t="s">
        <v>46</v>
      </c>
      <c r="G2549" s="21"/>
      <c r="H2549" s="21"/>
    </row>
    <row r="2550" spans="1:8" s="6" customFormat="1" ht="47.25" x14ac:dyDescent="0.2">
      <c r="A2550" s="43">
        <v>43496</v>
      </c>
      <c r="B2550" s="43">
        <v>43496</v>
      </c>
      <c r="C2550" s="25" t="s">
        <v>333</v>
      </c>
      <c r="D2550" s="23" t="s">
        <v>45</v>
      </c>
      <c r="E2550" s="24" t="s">
        <v>158</v>
      </c>
      <c r="F2550" s="24" t="s">
        <v>46</v>
      </c>
      <c r="G2550" s="21"/>
      <c r="H2550" s="21"/>
    </row>
    <row r="2551" spans="1:8" s="6" customFormat="1" ht="47.25" x14ac:dyDescent="0.2">
      <c r="A2551" s="43">
        <v>43496</v>
      </c>
      <c r="B2551" s="43">
        <v>43496</v>
      </c>
      <c r="C2551" s="25" t="s">
        <v>334</v>
      </c>
      <c r="D2551" s="23" t="s">
        <v>45</v>
      </c>
      <c r="E2551" s="24" t="s">
        <v>143</v>
      </c>
      <c r="F2551" s="24" t="s">
        <v>46</v>
      </c>
      <c r="G2551" s="21"/>
      <c r="H2551" s="21"/>
    </row>
    <row r="2552" spans="1:8" s="6" customFormat="1" ht="63" x14ac:dyDescent="0.2">
      <c r="A2552" s="43">
        <v>43496</v>
      </c>
      <c r="B2552" s="43">
        <v>43496</v>
      </c>
      <c r="C2552" s="25" t="s">
        <v>335</v>
      </c>
      <c r="D2552" s="23" t="s">
        <v>45</v>
      </c>
      <c r="E2552" s="24" t="s">
        <v>144</v>
      </c>
      <c r="F2552" s="24" t="s">
        <v>46</v>
      </c>
      <c r="G2552" s="21"/>
      <c r="H2552" s="21"/>
    </row>
    <row r="2553" spans="1:8" s="6" customFormat="1" ht="63" x14ac:dyDescent="0.2">
      <c r="A2553" s="43">
        <v>43496</v>
      </c>
      <c r="B2553" s="43">
        <v>43496</v>
      </c>
      <c r="C2553" s="25" t="s">
        <v>336</v>
      </c>
      <c r="D2553" s="23" t="s">
        <v>45</v>
      </c>
      <c r="E2553" s="24" t="s">
        <v>145</v>
      </c>
      <c r="F2553" s="24" t="s">
        <v>46</v>
      </c>
      <c r="G2553" s="21"/>
      <c r="H2553" s="21"/>
    </row>
    <row r="2554" spans="1:8" s="6" customFormat="1" ht="63" x14ac:dyDescent="0.2">
      <c r="A2554" s="43">
        <v>43496</v>
      </c>
      <c r="B2554" s="43">
        <v>43496</v>
      </c>
      <c r="C2554" s="25" t="s">
        <v>337</v>
      </c>
      <c r="D2554" s="23" t="s">
        <v>45</v>
      </c>
      <c r="E2554" s="24" t="s">
        <v>156</v>
      </c>
      <c r="F2554" s="24" t="s">
        <v>46</v>
      </c>
      <c r="G2554" s="21"/>
      <c r="H2554" s="21"/>
    </row>
    <row r="2555" spans="1:8" s="6" customFormat="1" ht="63" x14ac:dyDescent="0.2">
      <c r="A2555" s="43">
        <v>43496</v>
      </c>
      <c r="B2555" s="43">
        <v>43496</v>
      </c>
      <c r="C2555" s="25" t="s">
        <v>338</v>
      </c>
      <c r="D2555" s="23" t="s">
        <v>45</v>
      </c>
      <c r="E2555" s="24" t="s">
        <v>157</v>
      </c>
      <c r="F2555" s="24" t="s">
        <v>46</v>
      </c>
      <c r="G2555" s="21"/>
      <c r="H2555" s="21"/>
    </row>
    <row r="2556" spans="1:8" s="6" customFormat="1" ht="63" x14ac:dyDescent="0.2">
      <c r="A2556" s="43">
        <v>43496</v>
      </c>
      <c r="B2556" s="43">
        <v>43496</v>
      </c>
      <c r="C2556" s="25" t="s">
        <v>339</v>
      </c>
      <c r="D2556" s="23" t="s">
        <v>45</v>
      </c>
      <c r="E2556" s="24" t="s">
        <v>135</v>
      </c>
      <c r="F2556" s="24" t="s">
        <v>46</v>
      </c>
      <c r="G2556" s="21"/>
      <c r="H2556" s="21"/>
    </row>
    <row r="2557" spans="1:8" s="6" customFormat="1" ht="63" x14ac:dyDescent="0.2">
      <c r="A2557" s="43">
        <v>43496</v>
      </c>
      <c r="B2557" s="43">
        <v>43496</v>
      </c>
      <c r="C2557" s="25" t="s">
        <v>340</v>
      </c>
      <c r="D2557" s="23" t="s">
        <v>45</v>
      </c>
      <c r="E2557" s="24" t="s">
        <v>146</v>
      </c>
      <c r="F2557" s="24" t="s">
        <v>46</v>
      </c>
      <c r="G2557" s="21"/>
      <c r="H2557" s="21"/>
    </row>
    <row r="2558" spans="1:8" s="6" customFormat="1" ht="63" x14ac:dyDescent="0.2">
      <c r="A2558" s="43">
        <v>43496</v>
      </c>
      <c r="B2558" s="43">
        <v>43496</v>
      </c>
      <c r="C2558" s="25" t="s">
        <v>341</v>
      </c>
      <c r="D2558" s="23" t="s">
        <v>45</v>
      </c>
      <c r="E2558" s="24" t="s">
        <v>147</v>
      </c>
      <c r="F2558" s="24" t="s">
        <v>46</v>
      </c>
      <c r="G2558" s="21"/>
      <c r="H2558" s="21"/>
    </row>
    <row r="2559" spans="1:8" s="6" customFormat="1" ht="157.5" x14ac:dyDescent="0.2">
      <c r="A2559" s="43">
        <v>43497</v>
      </c>
      <c r="B2559" s="43">
        <v>43524</v>
      </c>
      <c r="C2559" s="22" t="s">
        <v>2329</v>
      </c>
      <c r="D2559" s="23" t="s">
        <v>122</v>
      </c>
      <c r="E2559" s="24" t="s">
        <v>138</v>
      </c>
      <c r="F2559" s="24" t="s">
        <v>120</v>
      </c>
      <c r="G2559" s="21"/>
      <c r="H2559" s="21"/>
    </row>
    <row r="2560" spans="1:8" s="6" customFormat="1" ht="157.5" x14ac:dyDescent="0.2">
      <c r="A2560" s="43">
        <v>43497</v>
      </c>
      <c r="B2560" s="43">
        <v>43524</v>
      </c>
      <c r="C2560" s="22" t="s">
        <v>2330</v>
      </c>
      <c r="D2560" s="23" t="s">
        <v>122</v>
      </c>
      <c r="E2560" s="24" t="s">
        <v>158</v>
      </c>
      <c r="F2560" s="24" t="s">
        <v>120</v>
      </c>
      <c r="G2560" s="21"/>
      <c r="H2560" s="21"/>
    </row>
    <row r="2561" spans="1:8" s="6" customFormat="1" ht="157.5" x14ac:dyDescent="0.2">
      <c r="A2561" s="43">
        <v>43497</v>
      </c>
      <c r="B2561" s="43">
        <v>43524</v>
      </c>
      <c r="C2561" s="22" t="s">
        <v>2331</v>
      </c>
      <c r="D2561" s="23" t="s">
        <v>122</v>
      </c>
      <c r="E2561" s="24" t="s">
        <v>144</v>
      </c>
      <c r="F2561" s="24" t="s">
        <v>120</v>
      </c>
      <c r="G2561" s="21"/>
      <c r="H2561" s="21"/>
    </row>
    <row r="2562" spans="1:8" s="6" customFormat="1" ht="157.5" x14ac:dyDescent="0.2">
      <c r="A2562" s="43">
        <v>43497</v>
      </c>
      <c r="B2562" s="43">
        <v>43524</v>
      </c>
      <c r="C2562" s="22" t="s">
        <v>2332</v>
      </c>
      <c r="D2562" s="23" t="s">
        <v>122</v>
      </c>
      <c r="E2562" s="24" t="s">
        <v>145</v>
      </c>
      <c r="F2562" s="24" t="s">
        <v>120</v>
      </c>
      <c r="G2562" s="21"/>
      <c r="H2562" s="21"/>
    </row>
    <row r="2563" spans="1:8" s="6" customFormat="1" ht="157.5" x14ac:dyDescent="0.2">
      <c r="A2563" s="43">
        <v>43497</v>
      </c>
      <c r="B2563" s="43">
        <v>43524</v>
      </c>
      <c r="C2563" s="22" t="s">
        <v>2333</v>
      </c>
      <c r="D2563" s="23" t="s">
        <v>122</v>
      </c>
      <c r="E2563" s="24" t="s">
        <v>156</v>
      </c>
      <c r="F2563" s="24" t="s">
        <v>120</v>
      </c>
      <c r="G2563" s="21"/>
      <c r="H2563" s="21"/>
    </row>
    <row r="2564" spans="1:8" s="6" customFormat="1" ht="157.5" x14ac:dyDescent="0.2">
      <c r="A2564" s="43">
        <v>43497</v>
      </c>
      <c r="B2564" s="43">
        <v>43524</v>
      </c>
      <c r="C2564" s="22" t="s">
        <v>2334</v>
      </c>
      <c r="D2564" s="23" t="s">
        <v>122</v>
      </c>
      <c r="E2564" s="24" t="s">
        <v>157</v>
      </c>
      <c r="F2564" s="24" t="s">
        <v>120</v>
      </c>
      <c r="G2564" s="21"/>
      <c r="H2564" s="21"/>
    </row>
    <row r="2565" spans="1:8" s="6" customFormat="1" ht="141.75" x14ac:dyDescent="0.2">
      <c r="A2565" s="43">
        <f>+'Key Dates'!$B$36-10</f>
        <v>43498</v>
      </c>
      <c r="B2565" s="43">
        <f>+'Key Dates'!$B$36-10</f>
        <v>43498</v>
      </c>
      <c r="C2565" s="25" t="s">
        <v>2123</v>
      </c>
      <c r="D2565" s="23" t="s">
        <v>503</v>
      </c>
      <c r="E2565" s="24" t="s">
        <v>226</v>
      </c>
      <c r="F2565" s="24" t="s">
        <v>10</v>
      </c>
      <c r="G2565" s="21"/>
      <c r="H2565" s="21"/>
    </row>
    <row r="2566" spans="1:8" s="6" customFormat="1" ht="94.5" x14ac:dyDescent="0.2">
      <c r="A2566" s="43">
        <f>+'Key Dates'!$B$36-10</f>
        <v>43498</v>
      </c>
      <c r="B2566" s="43">
        <f>+'Key Dates'!$B$36-10</f>
        <v>43498</v>
      </c>
      <c r="C2566" s="25" t="s">
        <v>2124</v>
      </c>
      <c r="D2566" s="23" t="s">
        <v>30</v>
      </c>
      <c r="E2566" s="24" t="s">
        <v>226</v>
      </c>
      <c r="F2566" s="24" t="s">
        <v>52</v>
      </c>
      <c r="G2566" s="21"/>
      <c r="H2566" s="21"/>
    </row>
    <row r="2567" spans="1:8" s="6" customFormat="1" ht="94.5" x14ac:dyDescent="0.2">
      <c r="A2567" s="43">
        <f>+'Key Dates'!$B$36-10</f>
        <v>43498</v>
      </c>
      <c r="B2567" s="43">
        <f>+'Key Dates'!$B$36-10</f>
        <v>43498</v>
      </c>
      <c r="C2567" s="25" t="s">
        <v>1108</v>
      </c>
      <c r="D2567" s="23" t="s">
        <v>45</v>
      </c>
      <c r="E2567" s="24" t="s">
        <v>226</v>
      </c>
      <c r="F2567" s="24" t="s">
        <v>46</v>
      </c>
      <c r="G2567" s="21"/>
      <c r="H2567" s="21"/>
    </row>
    <row r="2568" spans="1:8" s="6" customFormat="1" ht="141.75" x14ac:dyDescent="0.2">
      <c r="A2568" s="43">
        <f>+'Key Dates'!$B$40-98</f>
        <v>43501</v>
      </c>
      <c r="B2568" s="43">
        <f>+'Key Dates'!$B$40-98</f>
        <v>43501</v>
      </c>
      <c r="C2568" s="22" t="s">
        <v>2475</v>
      </c>
      <c r="D2568" s="23" t="s">
        <v>74</v>
      </c>
      <c r="E2568" s="24" t="s">
        <v>284</v>
      </c>
      <c r="F2568" s="24" t="s">
        <v>2145</v>
      </c>
      <c r="G2568" s="21"/>
      <c r="H2568" s="21"/>
    </row>
    <row r="2569" spans="1:8" s="6" customFormat="1" ht="89.25" x14ac:dyDescent="0.2">
      <c r="A2569" s="43">
        <f>+'Key Dates'!$B$36-7</f>
        <v>43501</v>
      </c>
      <c r="B2569" s="43">
        <f>+'Key Dates'!$B$36-7</f>
        <v>43501</v>
      </c>
      <c r="C2569" s="25" t="s">
        <v>668</v>
      </c>
      <c r="D2569" s="23" t="s">
        <v>29</v>
      </c>
      <c r="E2569" s="24" t="s">
        <v>226</v>
      </c>
      <c r="F2569" s="24" t="s">
        <v>216</v>
      </c>
      <c r="G2569" s="21"/>
      <c r="H2569" s="21"/>
    </row>
    <row r="2570" spans="1:8" s="6" customFormat="1" ht="126" x14ac:dyDescent="0.2">
      <c r="A2570" s="43">
        <f>+'Key Dates'!$B$36-7</f>
        <v>43501</v>
      </c>
      <c r="B2570" s="43">
        <f>+'Key Dates'!$B$36-7</f>
        <v>43501</v>
      </c>
      <c r="C2570" s="25" t="s">
        <v>1954</v>
      </c>
      <c r="D2570" s="23" t="s">
        <v>503</v>
      </c>
      <c r="E2570" s="24" t="s">
        <v>226</v>
      </c>
      <c r="F2570" s="24" t="s">
        <v>10</v>
      </c>
      <c r="G2570" s="21"/>
      <c r="H2570" s="21"/>
    </row>
    <row r="2571" spans="1:8" s="6" customFormat="1" ht="157.5" x14ac:dyDescent="0.2">
      <c r="A2571" s="43">
        <f>+'Key Dates'!$B$36-7</f>
        <v>43501</v>
      </c>
      <c r="B2571" s="43">
        <f>+'Key Dates'!$B$36-7</f>
        <v>43501</v>
      </c>
      <c r="C2571" s="22" t="s">
        <v>2413</v>
      </c>
      <c r="D2571" s="23" t="s">
        <v>1737</v>
      </c>
      <c r="E2571" s="24" t="s">
        <v>226</v>
      </c>
      <c r="F2571" s="24" t="s">
        <v>2147</v>
      </c>
      <c r="G2571" s="21"/>
      <c r="H2571" s="21"/>
    </row>
    <row r="2572" spans="1:8" s="6" customFormat="1" ht="252" x14ac:dyDescent="0.2">
      <c r="A2572" s="43">
        <f>+'Key Dates'!$B$36-7</f>
        <v>43501</v>
      </c>
      <c r="B2572" s="43">
        <f>+'Key Dates'!$B$36-1</f>
        <v>43507</v>
      </c>
      <c r="C2572" s="22" t="s">
        <v>2414</v>
      </c>
      <c r="D2572" s="23" t="s">
        <v>1950</v>
      </c>
      <c r="E2572" s="24" t="s">
        <v>226</v>
      </c>
      <c r="F2572" s="24" t="s">
        <v>2145</v>
      </c>
      <c r="G2572" s="21"/>
      <c r="H2572" s="21"/>
    </row>
    <row r="2573" spans="1:8" s="6" customFormat="1" ht="220.5" x14ac:dyDescent="0.2">
      <c r="A2573" s="43">
        <f>+'Key Dates'!$B$36-7</f>
        <v>43501</v>
      </c>
      <c r="B2573" s="43">
        <f>+'Key Dates'!$B$36</f>
        <v>43508</v>
      </c>
      <c r="C2573" s="22" t="s">
        <v>2415</v>
      </c>
      <c r="D2573" s="23" t="s">
        <v>55</v>
      </c>
      <c r="E2573" s="24" t="s">
        <v>226</v>
      </c>
      <c r="F2573" s="24" t="s">
        <v>2145</v>
      </c>
      <c r="G2573" s="21"/>
      <c r="H2573" s="21"/>
    </row>
    <row r="2574" spans="1:8" s="6" customFormat="1" ht="110.25" x14ac:dyDescent="0.2">
      <c r="A2574" s="43">
        <f>+'Key Dates'!$B$9-33</f>
        <v>43503</v>
      </c>
      <c r="B2574" s="43">
        <f>+'Key Dates'!$B$9-33</f>
        <v>43503</v>
      </c>
      <c r="C2574" s="22" t="s">
        <v>2418</v>
      </c>
      <c r="D2574" s="23" t="s">
        <v>132</v>
      </c>
      <c r="E2574" s="24" t="s">
        <v>138</v>
      </c>
      <c r="F2574" s="24" t="s">
        <v>2145</v>
      </c>
      <c r="G2574" s="21"/>
      <c r="H2574" s="21"/>
    </row>
    <row r="2575" spans="1:8" s="6" customFormat="1" ht="110.25" x14ac:dyDescent="0.2">
      <c r="A2575" s="43">
        <f>+'Key Dates'!$B$9-33</f>
        <v>43503</v>
      </c>
      <c r="B2575" s="43">
        <f>+'Key Dates'!$B$9-33</f>
        <v>43503</v>
      </c>
      <c r="C2575" s="22" t="s">
        <v>2416</v>
      </c>
      <c r="D2575" s="23" t="s">
        <v>132</v>
      </c>
      <c r="E2575" s="24" t="s">
        <v>158</v>
      </c>
      <c r="F2575" s="24" t="s">
        <v>2145</v>
      </c>
      <c r="G2575" s="21"/>
      <c r="H2575" s="21"/>
    </row>
    <row r="2576" spans="1:8" s="6" customFormat="1" ht="110.25" x14ac:dyDescent="0.2">
      <c r="A2576" s="43">
        <f>+'Key Dates'!$B$9-33</f>
        <v>43503</v>
      </c>
      <c r="B2576" s="43">
        <f>+'Key Dates'!$B$9-33</f>
        <v>43503</v>
      </c>
      <c r="C2576" s="22" t="s">
        <v>2417</v>
      </c>
      <c r="D2576" s="23" t="s">
        <v>132</v>
      </c>
      <c r="E2576" s="24" t="s">
        <v>156</v>
      </c>
      <c r="F2576" s="24" t="s">
        <v>2145</v>
      </c>
      <c r="G2576" s="21"/>
      <c r="H2576" s="21"/>
    </row>
    <row r="2577" spans="1:8" s="6" customFormat="1" ht="157.5" x14ac:dyDescent="0.2">
      <c r="A2577" s="43">
        <f>+'Key Dates'!$B$36-5</f>
        <v>43503</v>
      </c>
      <c r="B2577" s="43">
        <f>+'Key Dates'!$B$36-5</f>
        <v>43503</v>
      </c>
      <c r="C2577" s="22" t="s">
        <v>2419</v>
      </c>
      <c r="D2577" s="23" t="s">
        <v>1738</v>
      </c>
      <c r="E2577" s="24" t="s">
        <v>226</v>
      </c>
      <c r="F2577" s="24" t="s">
        <v>2147</v>
      </c>
      <c r="G2577" s="21"/>
      <c r="H2577" s="21"/>
    </row>
    <row r="2578" spans="1:8" s="6" customFormat="1" ht="78.75" x14ac:dyDescent="0.2">
      <c r="A2578" s="43">
        <f>+'Key Dates'!$B$9-32</f>
        <v>43504</v>
      </c>
      <c r="B2578" s="43">
        <f>+'Key Dates'!$B$9-32</f>
        <v>43504</v>
      </c>
      <c r="C2578" s="25" t="s">
        <v>1170</v>
      </c>
      <c r="D2578" s="23" t="s">
        <v>1142</v>
      </c>
      <c r="E2578" s="24" t="s">
        <v>138</v>
      </c>
      <c r="F2578" s="24" t="s">
        <v>49</v>
      </c>
      <c r="G2578" s="21"/>
      <c r="H2578" s="21"/>
    </row>
    <row r="2579" spans="1:8" s="6" customFormat="1" ht="78.75" x14ac:dyDescent="0.2">
      <c r="A2579" s="43">
        <f>+'Key Dates'!$B$9-32</f>
        <v>43504</v>
      </c>
      <c r="B2579" s="43">
        <f>+'Key Dates'!$B$9-32</f>
        <v>43504</v>
      </c>
      <c r="C2579" s="25" t="s">
        <v>1171</v>
      </c>
      <c r="D2579" s="23" t="s">
        <v>1142</v>
      </c>
      <c r="E2579" s="24" t="s">
        <v>158</v>
      </c>
      <c r="F2579" s="24" t="s">
        <v>49</v>
      </c>
      <c r="G2579" s="21"/>
      <c r="H2579" s="21"/>
    </row>
    <row r="2580" spans="1:8" s="6" customFormat="1" ht="94.5" x14ac:dyDescent="0.2">
      <c r="A2580" s="43">
        <f>+'Key Dates'!$B$9-32</f>
        <v>43504</v>
      </c>
      <c r="B2580" s="43">
        <f>+'Key Dates'!$B$9-32</f>
        <v>43504</v>
      </c>
      <c r="C2580" s="25" t="s">
        <v>1172</v>
      </c>
      <c r="D2580" s="23" t="s">
        <v>1142</v>
      </c>
      <c r="E2580" s="24" t="s">
        <v>156</v>
      </c>
      <c r="F2580" s="24" t="s">
        <v>49</v>
      </c>
      <c r="G2580" s="21"/>
      <c r="H2580" s="21"/>
    </row>
    <row r="2581" spans="1:8" s="6" customFormat="1" ht="47.25" x14ac:dyDescent="0.2">
      <c r="A2581" s="43">
        <f>+'Key Dates'!$B$9-32</f>
        <v>43504</v>
      </c>
      <c r="B2581" s="43">
        <f>+'Key Dates'!$B$9-32</f>
        <v>43504</v>
      </c>
      <c r="C2581" s="22" t="s">
        <v>2455</v>
      </c>
      <c r="D2581" s="23" t="s">
        <v>65</v>
      </c>
      <c r="E2581" s="24" t="s">
        <v>138</v>
      </c>
      <c r="F2581" s="24" t="s">
        <v>2145</v>
      </c>
      <c r="G2581" s="21"/>
      <c r="H2581" s="21"/>
    </row>
    <row r="2582" spans="1:8" s="6" customFormat="1" ht="47.25" x14ac:dyDescent="0.2">
      <c r="A2582" s="43">
        <f>+'Key Dates'!$B$9-32</f>
        <v>43504</v>
      </c>
      <c r="B2582" s="43">
        <f>+'Key Dates'!$B$9-32</f>
        <v>43504</v>
      </c>
      <c r="C2582" s="22" t="s">
        <v>2454</v>
      </c>
      <c r="D2582" s="23" t="s">
        <v>65</v>
      </c>
      <c r="E2582" s="24" t="s">
        <v>158</v>
      </c>
      <c r="F2582" s="24" t="s">
        <v>2145</v>
      </c>
      <c r="G2582" s="21"/>
      <c r="H2582" s="21"/>
    </row>
    <row r="2583" spans="1:8" s="6" customFormat="1" ht="63" x14ac:dyDescent="0.2">
      <c r="A2583" s="43">
        <f>+'Key Dates'!$B$9-32</f>
        <v>43504</v>
      </c>
      <c r="B2583" s="43">
        <f>+'Key Dates'!$B$9-32</f>
        <v>43504</v>
      </c>
      <c r="C2583" s="22" t="s">
        <v>2453</v>
      </c>
      <c r="D2583" s="23" t="s">
        <v>65</v>
      </c>
      <c r="E2583" s="24" t="s">
        <v>156</v>
      </c>
      <c r="F2583" s="24" t="s">
        <v>2145</v>
      </c>
      <c r="G2583" s="21"/>
      <c r="H2583" s="21"/>
    </row>
    <row r="2584" spans="1:8" s="6" customFormat="1" ht="126" x14ac:dyDescent="0.2">
      <c r="A2584" s="43">
        <f>+'Key Dates'!$B$39-60</f>
        <v>43504</v>
      </c>
      <c r="B2584" s="43">
        <f>+'Key Dates'!$B$39-60</f>
        <v>43504</v>
      </c>
      <c r="C2584" s="22" t="s">
        <v>2452</v>
      </c>
      <c r="D2584" s="23" t="s">
        <v>1548</v>
      </c>
      <c r="E2584" s="24" t="s">
        <v>211</v>
      </c>
      <c r="F2584" s="24" t="s">
        <v>2146</v>
      </c>
      <c r="G2584" s="21"/>
      <c r="H2584" s="21"/>
    </row>
    <row r="2585" spans="1:8" s="6" customFormat="1" ht="94.5" x14ac:dyDescent="0.2">
      <c r="A2585" s="43">
        <f>+'Key Dates'!$B$39-60</f>
        <v>43504</v>
      </c>
      <c r="B2585" s="43">
        <f>+'Key Dates'!$B$39-60</f>
        <v>43504</v>
      </c>
      <c r="C2585" s="25" t="s">
        <v>734</v>
      </c>
      <c r="D2585" s="23" t="s">
        <v>32</v>
      </c>
      <c r="E2585" s="24" t="s">
        <v>211</v>
      </c>
      <c r="F2585" s="24" t="s">
        <v>49</v>
      </c>
      <c r="G2585" s="21"/>
      <c r="H2585" s="21"/>
    </row>
    <row r="2586" spans="1:8" s="6" customFormat="1" ht="110.25" x14ac:dyDescent="0.2">
      <c r="A2586" s="43">
        <f>+'Key Dates'!$B$36-4</f>
        <v>43504</v>
      </c>
      <c r="B2586" s="43">
        <f>+'Key Dates'!$B$36-4</f>
        <v>43504</v>
      </c>
      <c r="C2586" s="25" t="s">
        <v>580</v>
      </c>
      <c r="D2586" s="23" t="s">
        <v>579</v>
      </c>
      <c r="E2586" s="24" t="s">
        <v>226</v>
      </c>
      <c r="F2586" s="24" t="s">
        <v>10</v>
      </c>
      <c r="G2586" s="21"/>
      <c r="H2586" s="21"/>
    </row>
    <row r="2587" spans="1:8" s="6" customFormat="1" ht="89.25" x14ac:dyDescent="0.2">
      <c r="A2587" s="43">
        <f>+'Key Dates'!$B$36-4</f>
        <v>43504</v>
      </c>
      <c r="B2587" s="43">
        <f>+'Key Dates'!$B$36-4</f>
        <v>43504</v>
      </c>
      <c r="C2587" s="25" t="s">
        <v>697</v>
      </c>
      <c r="D2587" s="23" t="s">
        <v>12</v>
      </c>
      <c r="E2587" s="24" t="s">
        <v>226</v>
      </c>
      <c r="F2587" s="24" t="s">
        <v>13</v>
      </c>
      <c r="G2587" s="21"/>
      <c r="H2587" s="21"/>
    </row>
    <row r="2588" spans="1:8" s="6" customFormat="1" ht="141.75" x14ac:dyDescent="0.2">
      <c r="A2588" s="43">
        <f>+'Key Dates'!$B$36-3</f>
        <v>43505</v>
      </c>
      <c r="B2588" s="43">
        <f>+'Key Dates'!$B$36-3</f>
        <v>43505</v>
      </c>
      <c r="C2588" s="22" t="s">
        <v>2395</v>
      </c>
      <c r="D2588" s="23" t="s">
        <v>33</v>
      </c>
      <c r="E2588" s="24" t="s">
        <v>226</v>
      </c>
      <c r="F2588" s="24" t="s">
        <v>2145</v>
      </c>
      <c r="G2588" s="21"/>
      <c r="H2588" s="21"/>
    </row>
    <row r="2589" spans="1:8" s="6" customFormat="1" ht="204.75" x14ac:dyDescent="0.2">
      <c r="A2589" s="43">
        <f>+'Key Dates'!$B$36-1</f>
        <v>43507</v>
      </c>
      <c r="B2589" s="43">
        <f>+'Key Dates'!$B$36-1</f>
        <v>43507</v>
      </c>
      <c r="C2589" s="22" t="s">
        <v>2420</v>
      </c>
      <c r="D2589" s="23" t="s">
        <v>735</v>
      </c>
      <c r="E2589" s="24" t="s">
        <v>226</v>
      </c>
      <c r="F2589" s="24" t="s">
        <v>2145</v>
      </c>
      <c r="G2589" s="21"/>
      <c r="H2589" s="21"/>
    </row>
    <row r="2590" spans="1:8" s="6" customFormat="1" ht="157.5" x14ac:dyDescent="0.2">
      <c r="A2590" s="43">
        <f>+'Key Dates'!$B$36-1</f>
        <v>43507</v>
      </c>
      <c r="B2590" s="43">
        <f>+'Key Dates'!$B$36-1</f>
        <v>43507</v>
      </c>
      <c r="C2590" s="22" t="s">
        <v>2421</v>
      </c>
      <c r="D2590" s="23" t="s">
        <v>33</v>
      </c>
      <c r="E2590" s="24" t="s">
        <v>226</v>
      </c>
      <c r="F2590" s="24" t="s">
        <v>2145</v>
      </c>
      <c r="G2590" s="21"/>
      <c r="H2590" s="21"/>
    </row>
    <row r="2591" spans="1:8" s="6" customFormat="1" ht="110.25" x14ac:dyDescent="0.2">
      <c r="A2591" s="43">
        <f>+'Key Dates'!$B$36-1</f>
        <v>43507</v>
      </c>
      <c r="B2591" s="43">
        <f>+'Key Dates'!$B$36-1</f>
        <v>43507</v>
      </c>
      <c r="C2591" s="25" t="s">
        <v>762</v>
      </c>
      <c r="D2591" s="23" t="s">
        <v>26</v>
      </c>
      <c r="E2591" s="24" t="s">
        <v>226</v>
      </c>
      <c r="F2591" s="24" t="s">
        <v>49</v>
      </c>
      <c r="G2591" s="21"/>
      <c r="H2591" s="21"/>
    </row>
    <row r="2592" spans="1:8" s="6" customFormat="1" ht="94.5" x14ac:dyDescent="0.2">
      <c r="A2592" s="43">
        <f>+'Key Dates'!$B$36-1</f>
        <v>43507</v>
      </c>
      <c r="B2592" s="43">
        <f>+'Key Dates'!$B$36-1</f>
        <v>43507</v>
      </c>
      <c r="C2592" s="25" t="s">
        <v>769</v>
      </c>
      <c r="D2592" s="23" t="s">
        <v>27</v>
      </c>
      <c r="E2592" s="24" t="s">
        <v>226</v>
      </c>
      <c r="F2592" s="24" t="s">
        <v>52</v>
      </c>
      <c r="G2592" s="21"/>
      <c r="H2592" s="21"/>
    </row>
    <row r="2593" spans="1:8" s="6" customFormat="1" ht="157.5" x14ac:dyDescent="0.2">
      <c r="A2593" s="43">
        <f>+'Key Dates'!$B$36</f>
        <v>43508</v>
      </c>
      <c r="B2593" s="43">
        <f>+'Key Dates'!$B$36</f>
        <v>43508</v>
      </c>
      <c r="C2593" s="25" t="s">
        <v>795</v>
      </c>
      <c r="D2593" s="28" t="s">
        <v>790</v>
      </c>
      <c r="E2593" s="24" t="s">
        <v>226</v>
      </c>
      <c r="F2593" s="24" t="s">
        <v>13</v>
      </c>
      <c r="G2593" s="21"/>
      <c r="H2593" s="21"/>
    </row>
    <row r="2594" spans="1:8" s="6" customFormat="1" ht="173.25" x14ac:dyDescent="0.2">
      <c r="A2594" s="43">
        <f>+'Key Dates'!$B$36</f>
        <v>43508</v>
      </c>
      <c r="B2594" s="43">
        <f>+'Key Dates'!$B$36</f>
        <v>43508</v>
      </c>
      <c r="C2594" s="25" t="s">
        <v>377</v>
      </c>
      <c r="D2594" s="23" t="s">
        <v>378</v>
      </c>
      <c r="E2594" s="24" t="s">
        <v>226</v>
      </c>
      <c r="F2594" s="24" t="s">
        <v>13</v>
      </c>
      <c r="G2594" s="21"/>
      <c r="H2594" s="21"/>
    </row>
    <row r="2595" spans="1:8" s="6" customFormat="1" ht="141.75" x14ac:dyDescent="0.2">
      <c r="A2595" s="43">
        <f>+'Key Dates'!$B$36</f>
        <v>43508</v>
      </c>
      <c r="B2595" s="43">
        <f>+'Key Dates'!$B$36</f>
        <v>43508</v>
      </c>
      <c r="C2595" s="25" t="s">
        <v>380</v>
      </c>
      <c r="D2595" s="23" t="s">
        <v>379</v>
      </c>
      <c r="E2595" s="24" t="s">
        <v>226</v>
      </c>
      <c r="F2595" s="24" t="s">
        <v>13</v>
      </c>
      <c r="G2595" s="21"/>
      <c r="H2595" s="21"/>
    </row>
    <row r="2596" spans="1:8" s="6" customFormat="1" ht="173.25" x14ac:dyDescent="0.2">
      <c r="A2596" s="43">
        <f>+'Key Dates'!$B$36</f>
        <v>43508</v>
      </c>
      <c r="B2596" s="43">
        <f>+'Key Dates'!$B$36</f>
        <v>43508</v>
      </c>
      <c r="C2596" s="25" t="s">
        <v>382</v>
      </c>
      <c r="D2596" s="23" t="s">
        <v>381</v>
      </c>
      <c r="E2596" s="24" t="s">
        <v>226</v>
      </c>
      <c r="F2596" s="24" t="s">
        <v>13</v>
      </c>
      <c r="G2596" s="21"/>
      <c r="H2596" s="21"/>
    </row>
    <row r="2597" spans="1:8" s="6" customFormat="1" ht="204.75" x14ac:dyDescent="0.2">
      <c r="A2597" s="43">
        <f>+'Key Dates'!$B$36</f>
        <v>43508</v>
      </c>
      <c r="B2597" s="43">
        <f>+'Key Dates'!$B$36</f>
        <v>43508</v>
      </c>
      <c r="C2597" s="22" t="s">
        <v>2336</v>
      </c>
      <c r="D2597" s="23" t="s">
        <v>55</v>
      </c>
      <c r="E2597" s="24" t="s">
        <v>226</v>
      </c>
      <c r="F2597" s="24" t="s">
        <v>2145</v>
      </c>
      <c r="G2597" s="21"/>
      <c r="H2597" s="21"/>
    </row>
    <row r="2598" spans="1:8" s="6" customFormat="1" ht="173.25" x14ac:dyDescent="0.2">
      <c r="A2598" s="43">
        <f>+'Key Dates'!$B$36</f>
        <v>43508</v>
      </c>
      <c r="B2598" s="43">
        <f>+'Key Dates'!$B$36</f>
        <v>43508</v>
      </c>
      <c r="C2598" s="22" t="s">
        <v>2335</v>
      </c>
      <c r="D2598" s="23" t="s">
        <v>868</v>
      </c>
      <c r="E2598" s="24" t="s">
        <v>226</v>
      </c>
      <c r="F2598" s="24" t="s">
        <v>2145</v>
      </c>
      <c r="G2598" s="21"/>
      <c r="H2598" s="21"/>
    </row>
    <row r="2599" spans="1:8" s="6" customFormat="1" ht="191.25" x14ac:dyDescent="0.2">
      <c r="A2599" s="43">
        <f>+'Key Dates'!$B$36</f>
        <v>43508</v>
      </c>
      <c r="B2599" s="43">
        <f>+'Key Dates'!$B$36</f>
        <v>43508</v>
      </c>
      <c r="C2599" s="25" t="s">
        <v>1856</v>
      </c>
      <c r="D2599" s="23" t="s">
        <v>92</v>
      </c>
      <c r="E2599" s="24" t="s">
        <v>226</v>
      </c>
      <c r="F2599" s="24" t="s">
        <v>13</v>
      </c>
      <c r="G2599" s="21"/>
      <c r="H2599" s="21"/>
    </row>
    <row r="2600" spans="1:8" s="6" customFormat="1" ht="89.25" x14ac:dyDescent="0.2">
      <c r="A2600" s="43">
        <f>+'Key Dates'!$B$36</f>
        <v>43508</v>
      </c>
      <c r="B2600" s="43">
        <f>+'Key Dates'!$B$36+1</f>
        <v>43509</v>
      </c>
      <c r="C2600" s="25" t="s">
        <v>889</v>
      </c>
      <c r="D2600" s="23" t="s">
        <v>217</v>
      </c>
      <c r="E2600" s="24" t="s">
        <v>226</v>
      </c>
      <c r="F2600" s="24" t="s">
        <v>42</v>
      </c>
      <c r="G2600" s="21"/>
      <c r="H2600" s="21"/>
    </row>
    <row r="2601" spans="1:8" s="6" customFormat="1" ht="252" x14ac:dyDescent="0.2">
      <c r="A2601" s="43">
        <f>+'Key Dates'!$B$36</f>
        <v>43508</v>
      </c>
      <c r="B2601" s="43">
        <f>+'Key Dates'!$B$36+1</f>
        <v>43509</v>
      </c>
      <c r="C2601" s="22" t="s">
        <v>2422</v>
      </c>
      <c r="D2601" s="23" t="s">
        <v>1751</v>
      </c>
      <c r="E2601" s="24" t="s">
        <v>226</v>
      </c>
      <c r="F2601" s="24" t="s">
        <v>42</v>
      </c>
      <c r="G2601" s="21"/>
      <c r="H2601" s="21"/>
    </row>
    <row r="2602" spans="1:8" s="6" customFormat="1" ht="89.25" x14ac:dyDescent="0.2">
      <c r="A2602" s="43">
        <f>+'Key Dates'!$B$36+1</f>
        <v>43509</v>
      </c>
      <c r="B2602" s="43">
        <f>+'Key Dates'!$B$36+1</f>
        <v>43509</v>
      </c>
      <c r="C2602" s="25" t="s">
        <v>895</v>
      </c>
      <c r="D2602" s="23" t="s">
        <v>4</v>
      </c>
      <c r="E2602" s="24" t="s">
        <v>226</v>
      </c>
      <c r="F2602" s="24" t="s">
        <v>52</v>
      </c>
      <c r="G2602" s="21"/>
      <c r="H2602" s="21"/>
    </row>
    <row r="2603" spans="1:8" s="6" customFormat="1" ht="126" x14ac:dyDescent="0.2">
      <c r="A2603" s="43">
        <f>+'Key Dates'!$B$36+1</f>
        <v>43509</v>
      </c>
      <c r="B2603" s="43">
        <f>+'Key Dates'!$B$36+1</f>
        <v>43509</v>
      </c>
      <c r="C2603" s="25" t="s">
        <v>960</v>
      </c>
      <c r="D2603" s="23" t="s">
        <v>957</v>
      </c>
      <c r="E2603" s="24" t="s">
        <v>226</v>
      </c>
      <c r="F2603" s="24" t="s">
        <v>216</v>
      </c>
      <c r="G2603" s="21"/>
      <c r="H2603" s="21"/>
    </row>
    <row r="2604" spans="1:8" s="6" customFormat="1" ht="157.5" x14ac:dyDescent="0.2">
      <c r="A2604" s="43">
        <f>+'Key Dates'!$B$40-90</f>
        <v>43509</v>
      </c>
      <c r="B2604" s="43">
        <f>+'Key Dates'!$B$40-90</f>
        <v>43509</v>
      </c>
      <c r="C2604" s="25" t="s">
        <v>1174</v>
      </c>
      <c r="D2604" s="23" t="s">
        <v>1141</v>
      </c>
      <c r="E2604" s="24" t="s">
        <v>284</v>
      </c>
      <c r="F2604" s="24" t="s">
        <v>49</v>
      </c>
      <c r="G2604" s="21"/>
      <c r="H2604" s="21"/>
    </row>
    <row r="2605" spans="1:8" s="6" customFormat="1" ht="141.75" x14ac:dyDescent="0.2">
      <c r="A2605" s="43">
        <f>+'Key Dates'!$B$40-90</f>
        <v>43509</v>
      </c>
      <c r="B2605" s="43">
        <f>+'Key Dates'!$B$40-90</f>
        <v>43509</v>
      </c>
      <c r="C2605" s="25" t="s">
        <v>1242</v>
      </c>
      <c r="D2605" s="23" t="s">
        <v>1237</v>
      </c>
      <c r="E2605" s="24" t="s">
        <v>284</v>
      </c>
      <c r="F2605" s="24" t="s">
        <v>2144</v>
      </c>
      <c r="G2605" s="21"/>
      <c r="H2605" s="21"/>
    </row>
    <row r="2606" spans="1:8" s="6" customFormat="1" ht="110.25" x14ac:dyDescent="0.2">
      <c r="A2606" s="43">
        <f>+'Key Dates'!$B$40-90</f>
        <v>43509</v>
      </c>
      <c r="B2606" s="43">
        <f>+'Key Dates'!$B$40-90</f>
        <v>43509</v>
      </c>
      <c r="C2606" s="25" t="s">
        <v>1250</v>
      </c>
      <c r="D2606" s="23" t="s">
        <v>1246</v>
      </c>
      <c r="E2606" s="24" t="s">
        <v>284</v>
      </c>
      <c r="F2606" s="24" t="s">
        <v>1247</v>
      </c>
      <c r="G2606" s="21"/>
      <c r="H2606" s="21"/>
    </row>
    <row r="2607" spans="1:8" s="6" customFormat="1" ht="110.25" x14ac:dyDescent="0.2">
      <c r="A2607" s="43">
        <f>+'Key Dates'!$B$36+1</f>
        <v>43509</v>
      </c>
      <c r="B2607" s="43">
        <f>+'Key Dates'!$B$36+42</f>
        <v>43550</v>
      </c>
      <c r="C2607" s="25" t="s">
        <v>1353</v>
      </c>
      <c r="D2607" s="23" t="s">
        <v>162</v>
      </c>
      <c r="E2607" s="24" t="s">
        <v>226</v>
      </c>
      <c r="F2607" s="24" t="s">
        <v>42</v>
      </c>
      <c r="G2607" s="21"/>
      <c r="H2607" s="21"/>
    </row>
    <row r="2608" spans="1:8" s="6" customFormat="1" ht="126" x14ac:dyDescent="0.2">
      <c r="A2608" s="43">
        <f>+'Key Dates'!$B$36+1</f>
        <v>43509</v>
      </c>
      <c r="B2608" s="43">
        <f>+'Key Dates'!$B$36+42</f>
        <v>43550</v>
      </c>
      <c r="C2608" s="22" t="s">
        <v>2423</v>
      </c>
      <c r="D2608" s="23">
        <v>201.17099999999999</v>
      </c>
      <c r="E2608" s="24" t="s">
        <v>226</v>
      </c>
      <c r="F2608" s="24" t="s">
        <v>216</v>
      </c>
      <c r="G2608" s="21"/>
      <c r="H2608" s="21"/>
    </row>
    <row r="2609" spans="1:8" s="6" customFormat="1" ht="141.75" x14ac:dyDescent="0.2">
      <c r="A2609" s="43">
        <f>+'Key Dates'!$B$36+1</f>
        <v>43509</v>
      </c>
      <c r="B2609" s="43">
        <f>+'Key Dates'!$B$36+42</f>
        <v>43550</v>
      </c>
      <c r="C2609" s="22" t="s">
        <v>913</v>
      </c>
      <c r="D2609" s="23" t="s">
        <v>99</v>
      </c>
      <c r="E2609" s="24" t="s">
        <v>226</v>
      </c>
      <c r="F2609" s="24" t="s">
        <v>216</v>
      </c>
      <c r="G2609" s="21"/>
      <c r="H2609" s="21"/>
    </row>
    <row r="2610" spans="1:8" s="6" customFormat="1" ht="141.75" x14ac:dyDescent="0.2">
      <c r="A2610" s="43">
        <f>+'Key Dates'!$B$36+2</f>
        <v>43510</v>
      </c>
      <c r="B2610" s="43">
        <f>+'Key Dates'!$B$36+2</f>
        <v>43510</v>
      </c>
      <c r="C2610" s="25" t="s">
        <v>939</v>
      </c>
      <c r="D2610" s="23" t="s">
        <v>4</v>
      </c>
      <c r="E2610" s="24" t="s">
        <v>226</v>
      </c>
      <c r="F2610" s="24" t="s">
        <v>42</v>
      </c>
      <c r="G2610" s="21"/>
      <c r="H2610" s="21"/>
    </row>
    <row r="2611" spans="1:8" s="6" customFormat="1" ht="126" x14ac:dyDescent="0.2">
      <c r="A2611" s="43">
        <f>+'Key Dates'!$B$36+2</f>
        <v>43510</v>
      </c>
      <c r="B2611" s="43">
        <f>+'Key Dates'!$B$36+3</f>
        <v>43511</v>
      </c>
      <c r="C2611" s="25" t="s">
        <v>1895</v>
      </c>
      <c r="D2611" s="23" t="s">
        <v>988</v>
      </c>
      <c r="E2611" s="24" t="s">
        <v>226</v>
      </c>
      <c r="F2611" s="24" t="s">
        <v>42</v>
      </c>
      <c r="G2611" s="21"/>
      <c r="H2611" s="21"/>
    </row>
    <row r="2612" spans="1:8" s="6" customFormat="1" ht="141.75" x14ac:dyDescent="0.2">
      <c r="A2612" s="43">
        <f>+'Key Dates'!$B$36+3</f>
        <v>43511</v>
      </c>
      <c r="B2612" s="43">
        <f>+'Key Dates'!$B$36+10</f>
        <v>43518</v>
      </c>
      <c r="C2612" s="25" t="s">
        <v>2863</v>
      </c>
      <c r="D2612" s="23" t="s">
        <v>971</v>
      </c>
      <c r="E2612" s="24" t="s">
        <v>226</v>
      </c>
      <c r="F2612" s="24" t="s">
        <v>42</v>
      </c>
      <c r="G2612" s="21"/>
      <c r="H2612" s="21"/>
    </row>
    <row r="2613" spans="1:8" s="6" customFormat="1" ht="47.25" x14ac:dyDescent="0.2">
      <c r="A2613" s="43">
        <f>+'Key Dates'!$B$9-25</f>
        <v>43511</v>
      </c>
      <c r="B2613" s="43">
        <f>+'Key Dates'!$B$9-25</f>
        <v>43511</v>
      </c>
      <c r="C2613" s="25" t="s">
        <v>1479</v>
      </c>
      <c r="D2613" s="23" t="s">
        <v>51</v>
      </c>
      <c r="E2613" s="24" t="s">
        <v>138</v>
      </c>
      <c r="F2613" s="24" t="s">
        <v>52</v>
      </c>
      <c r="G2613" s="21"/>
      <c r="H2613" s="21"/>
    </row>
    <row r="2614" spans="1:8" s="6" customFormat="1" ht="47.25" x14ac:dyDescent="0.2">
      <c r="A2614" s="43">
        <f>+'Key Dates'!$B$9-25</f>
        <v>43511</v>
      </c>
      <c r="B2614" s="43">
        <f>+'Key Dates'!$B$9-25</f>
        <v>43511</v>
      </c>
      <c r="C2614" s="25" t="s">
        <v>1480</v>
      </c>
      <c r="D2614" s="23" t="s">
        <v>51</v>
      </c>
      <c r="E2614" s="24" t="s">
        <v>158</v>
      </c>
      <c r="F2614" s="24" t="s">
        <v>52</v>
      </c>
      <c r="G2614" s="21"/>
      <c r="H2614" s="21"/>
    </row>
    <row r="2615" spans="1:8" s="6" customFormat="1" ht="63" x14ac:dyDescent="0.2">
      <c r="A2615" s="43">
        <f>+'Key Dates'!$B$9-25</f>
        <v>43511</v>
      </c>
      <c r="B2615" s="43">
        <f>+'Key Dates'!$B$9-25</f>
        <v>43511</v>
      </c>
      <c r="C2615" s="25" t="s">
        <v>1481</v>
      </c>
      <c r="D2615" s="23" t="s">
        <v>51</v>
      </c>
      <c r="E2615" s="24" t="s">
        <v>156</v>
      </c>
      <c r="F2615" s="24" t="s">
        <v>52</v>
      </c>
      <c r="G2615" s="21"/>
      <c r="H2615" s="21"/>
    </row>
    <row r="2616" spans="1:8" s="6" customFormat="1" ht="47.25" x14ac:dyDescent="0.2">
      <c r="A2616" s="43">
        <f>+'Key Dates'!$B$9-25</f>
        <v>43511</v>
      </c>
      <c r="B2616" s="43">
        <f>+'Key Dates'!$B$9-25</f>
        <v>43511</v>
      </c>
      <c r="C2616" s="25" t="s">
        <v>1476</v>
      </c>
      <c r="D2616" s="23" t="s">
        <v>8</v>
      </c>
      <c r="E2616" s="24" t="s">
        <v>138</v>
      </c>
      <c r="F2616" s="24" t="s">
        <v>57</v>
      </c>
      <c r="G2616" s="21"/>
      <c r="H2616" s="21"/>
    </row>
    <row r="2617" spans="1:8" s="6" customFormat="1" ht="63" x14ac:dyDescent="0.2">
      <c r="A2617" s="43">
        <f>+'Key Dates'!$B$9-25</f>
        <v>43511</v>
      </c>
      <c r="B2617" s="43">
        <f>+'Key Dates'!$B$9-25</f>
        <v>43511</v>
      </c>
      <c r="C2617" s="25" t="s">
        <v>1477</v>
      </c>
      <c r="D2617" s="23" t="s">
        <v>8</v>
      </c>
      <c r="E2617" s="24" t="s">
        <v>158</v>
      </c>
      <c r="F2617" s="24" t="s">
        <v>57</v>
      </c>
      <c r="G2617" s="21"/>
      <c r="H2617" s="21"/>
    </row>
    <row r="2618" spans="1:8" s="6" customFormat="1" ht="63" x14ac:dyDescent="0.2">
      <c r="A2618" s="43">
        <f>+'Key Dates'!$B$9-25</f>
        <v>43511</v>
      </c>
      <c r="B2618" s="43">
        <f>+'Key Dates'!$B$9-25</f>
        <v>43511</v>
      </c>
      <c r="C2618" s="25" t="s">
        <v>1478</v>
      </c>
      <c r="D2618" s="23" t="s">
        <v>8</v>
      </c>
      <c r="E2618" s="24" t="s">
        <v>156</v>
      </c>
      <c r="F2618" s="24" t="s">
        <v>57</v>
      </c>
      <c r="G2618" s="21"/>
      <c r="H2618" s="21"/>
    </row>
    <row r="2619" spans="1:8" s="6" customFormat="1" ht="126" x14ac:dyDescent="0.2">
      <c r="A2619" s="43">
        <f>+'Key Dates'!$B$9-22</f>
        <v>43514</v>
      </c>
      <c r="B2619" s="43">
        <f>+'Key Dates'!$B$9-22</f>
        <v>43514</v>
      </c>
      <c r="C2619" s="25" t="s">
        <v>424</v>
      </c>
      <c r="D2619" s="23" t="s">
        <v>61</v>
      </c>
      <c r="E2619" s="24" t="s">
        <v>138</v>
      </c>
      <c r="F2619" s="24" t="s">
        <v>18</v>
      </c>
      <c r="G2619" s="21"/>
      <c r="H2619" s="21"/>
    </row>
    <row r="2620" spans="1:8" s="6" customFormat="1" ht="126" x14ac:dyDescent="0.2">
      <c r="A2620" s="43">
        <f>+'Key Dates'!$B$9-22</f>
        <v>43514</v>
      </c>
      <c r="B2620" s="43">
        <f>+'Key Dates'!$B$9-22</f>
        <v>43514</v>
      </c>
      <c r="C2620" s="25" t="s">
        <v>425</v>
      </c>
      <c r="D2620" s="23" t="s">
        <v>61</v>
      </c>
      <c r="E2620" s="24" t="s">
        <v>158</v>
      </c>
      <c r="F2620" s="24" t="s">
        <v>18</v>
      </c>
      <c r="G2620" s="21"/>
      <c r="H2620" s="21"/>
    </row>
    <row r="2621" spans="1:8" s="6" customFormat="1" ht="126" x14ac:dyDescent="0.2">
      <c r="A2621" s="43">
        <f>+'Key Dates'!$B$9-22</f>
        <v>43514</v>
      </c>
      <c r="B2621" s="43">
        <f>+'Key Dates'!$B$9-22</f>
        <v>43514</v>
      </c>
      <c r="C2621" s="25" t="s">
        <v>426</v>
      </c>
      <c r="D2621" s="23" t="s">
        <v>61</v>
      </c>
      <c r="E2621" s="24" t="s">
        <v>156</v>
      </c>
      <c r="F2621" s="24" t="s">
        <v>18</v>
      </c>
      <c r="G2621" s="21"/>
      <c r="H2621" s="21"/>
    </row>
    <row r="2622" spans="1:8" s="6" customFormat="1" ht="47.25" x14ac:dyDescent="0.2">
      <c r="A2622" s="43">
        <f>+'Key Dates'!$B$31</f>
        <v>43514</v>
      </c>
      <c r="B2622" s="43">
        <f>+'Key Dates'!$B$31</f>
        <v>43514</v>
      </c>
      <c r="C2622" s="25" t="s">
        <v>427</v>
      </c>
      <c r="D2622" s="23" t="s">
        <v>43</v>
      </c>
      <c r="E2622" s="24" t="s">
        <v>44</v>
      </c>
      <c r="F2622" s="24" t="s">
        <v>44</v>
      </c>
      <c r="G2622" s="21"/>
      <c r="H2622" s="21"/>
    </row>
    <row r="2623" spans="1:8" s="6" customFormat="1" ht="141.75" x14ac:dyDescent="0.2">
      <c r="A2623" s="43">
        <f>+'Key Dates'!$B$36+7</f>
        <v>43515</v>
      </c>
      <c r="B2623" s="43">
        <f>+'Key Dates'!$B$36+7</f>
        <v>43515</v>
      </c>
      <c r="C2623" s="25" t="s">
        <v>1955</v>
      </c>
      <c r="D2623" s="23" t="s">
        <v>54</v>
      </c>
      <c r="E2623" s="24" t="s">
        <v>226</v>
      </c>
      <c r="F2623" s="24" t="s">
        <v>46</v>
      </c>
      <c r="G2623" s="21"/>
      <c r="H2623" s="21"/>
    </row>
    <row r="2624" spans="1:8" s="6" customFormat="1" ht="94.5" x14ac:dyDescent="0.2">
      <c r="A2624" s="43">
        <f>+'Key Dates'!$B$9-21</f>
        <v>43515</v>
      </c>
      <c r="B2624" s="43">
        <f>+'Key Dates'!$B$9-21</f>
        <v>43515</v>
      </c>
      <c r="C2624" s="25" t="s">
        <v>1473</v>
      </c>
      <c r="D2624" s="23" t="s">
        <v>53</v>
      </c>
      <c r="E2624" s="24" t="s">
        <v>138</v>
      </c>
      <c r="F2624" s="24" t="s">
        <v>216</v>
      </c>
      <c r="G2624" s="21"/>
      <c r="H2624" s="21"/>
    </row>
    <row r="2625" spans="1:8" s="6" customFormat="1" ht="94.5" x14ac:dyDescent="0.2">
      <c r="A2625" s="43">
        <f>+'Key Dates'!$B$9-21</f>
        <v>43515</v>
      </c>
      <c r="B2625" s="43">
        <f>+'Key Dates'!$B$9-21</f>
        <v>43515</v>
      </c>
      <c r="C2625" s="25" t="s">
        <v>1474</v>
      </c>
      <c r="D2625" s="23" t="s">
        <v>53</v>
      </c>
      <c r="E2625" s="24" t="s">
        <v>158</v>
      </c>
      <c r="F2625" s="24" t="s">
        <v>216</v>
      </c>
      <c r="G2625" s="21"/>
      <c r="H2625" s="21"/>
    </row>
    <row r="2626" spans="1:8" s="6" customFormat="1" ht="110.25" x14ac:dyDescent="0.2">
      <c r="A2626" s="43">
        <f>+'Key Dates'!$B$9-21</f>
        <v>43515</v>
      </c>
      <c r="B2626" s="43">
        <f>+'Key Dates'!$B$9-21</f>
        <v>43515</v>
      </c>
      <c r="C2626" s="25" t="s">
        <v>1475</v>
      </c>
      <c r="D2626" s="23" t="s">
        <v>53</v>
      </c>
      <c r="E2626" s="24" t="s">
        <v>156</v>
      </c>
      <c r="F2626" s="24" t="s">
        <v>216</v>
      </c>
      <c r="G2626" s="21"/>
      <c r="H2626" s="21"/>
    </row>
    <row r="2627" spans="1:8" s="6" customFormat="1" ht="94.5" x14ac:dyDescent="0.2">
      <c r="A2627" s="43">
        <f>+'Key Dates'!$B$9-20</f>
        <v>43516</v>
      </c>
      <c r="B2627" s="43">
        <f>+'Key Dates'!$B$9-20</f>
        <v>43516</v>
      </c>
      <c r="C2627" s="25" t="s">
        <v>448</v>
      </c>
      <c r="D2627" s="23" t="s">
        <v>94</v>
      </c>
      <c r="E2627" s="24" t="s">
        <v>138</v>
      </c>
      <c r="F2627" s="24" t="s">
        <v>216</v>
      </c>
      <c r="G2627" s="21"/>
      <c r="H2627" s="21"/>
    </row>
    <row r="2628" spans="1:8" s="6" customFormat="1" ht="94.5" x14ac:dyDescent="0.2">
      <c r="A2628" s="43">
        <f>+'Key Dates'!$B$9-20</f>
        <v>43516</v>
      </c>
      <c r="B2628" s="43">
        <f>+'Key Dates'!$B$9-20</f>
        <v>43516</v>
      </c>
      <c r="C2628" s="25" t="s">
        <v>449</v>
      </c>
      <c r="D2628" s="23" t="s">
        <v>94</v>
      </c>
      <c r="E2628" s="24" t="s">
        <v>158</v>
      </c>
      <c r="F2628" s="24" t="s">
        <v>216</v>
      </c>
      <c r="G2628" s="21"/>
      <c r="H2628" s="21"/>
    </row>
    <row r="2629" spans="1:8" s="6" customFormat="1" ht="110.25" x14ac:dyDescent="0.2">
      <c r="A2629" s="43">
        <f>+'Key Dates'!$B$9-20</f>
        <v>43516</v>
      </c>
      <c r="B2629" s="43">
        <f>+'Key Dates'!$B$9-20</f>
        <v>43516</v>
      </c>
      <c r="C2629" s="25" t="s">
        <v>450</v>
      </c>
      <c r="D2629" s="23" t="s">
        <v>94</v>
      </c>
      <c r="E2629" s="24" t="s">
        <v>156</v>
      </c>
      <c r="F2629" s="24" t="s">
        <v>216</v>
      </c>
      <c r="G2629" s="21"/>
      <c r="H2629" s="21"/>
    </row>
    <row r="2630" spans="1:8" s="6" customFormat="1" ht="189" x14ac:dyDescent="0.2">
      <c r="A2630" s="43">
        <f>+'Key Dates'!$B$9-20</f>
        <v>43516</v>
      </c>
      <c r="B2630" s="43">
        <f>+'Key Dates'!$B$9-4</f>
        <v>43532</v>
      </c>
      <c r="C2630" s="25" t="s">
        <v>1938</v>
      </c>
      <c r="D2630" s="23" t="s">
        <v>1661</v>
      </c>
      <c r="E2630" s="24" t="s">
        <v>138</v>
      </c>
      <c r="F2630" s="24" t="s">
        <v>216</v>
      </c>
      <c r="G2630" s="21"/>
      <c r="H2630" s="21"/>
    </row>
    <row r="2631" spans="1:8" s="6" customFormat="1" ht="189" x14ac:dyDescent="0.2">
      <c r="A2631" s="43">
        <f>+'Key Dates'!$B$9-20</f>
        <v>43516</v>
      </c>
      <c r="B2631" s="43">
        <f>+'Key Dates'!$B$9-4</f>
        <v>43532</v>
      </c>
      <c r="C2631" s="25" t="s">
        <v>1939</v>
      </c>
      <c r="D2631" s="23" t="s">
        <v>1661</v>
      </c>
      <c r="E2631" s="24" t="s">
        <v>158</v>
      </c>
      <c r="F2631" s="24" t="s">
        <v>216</v>
      </c>
      <c r="G2631" s="21"/>
      <c r="H2631" s="21"/>
    </row>
    <row r="2632" spans="1:8" s="6" customFormat="1" ht="189" x14ac:dyDescent="0.2">
      <c r="A2632" s="43">
        <f>+'Key Dates'!$B$9-20</f>
        <v>43516</v>
      </c>
      <c r="B2632" s="43">
        <f>+'Key Dates'!$B$9-4</f>
        <v>43532</v>
      </c>
      <c r="C2632" s="25" t="s">
        <v>1940</v>
      </c>
      <c r="D2632" s="23" t="s">
        <v>1661</v>
      </c>
      <c r="E2632" s="24" t="s">
        <v>156</v>
      </c>
      <c r="F2632" s="24" t="s">
        <v>216</v>
      </c>
      <c r="G2632" s="21"/>
      <c r="H2632" s="21"/>
    </row>
    <row r="2633" spans="1:8" s="6" customFormat="1" ht="157.5" x14ac:dyDescent="0.2">
      <c r="A2633" s="43">
        <f>+'Key Dates'!$B$9-20</f>
        <v>43516</v>
      </c>
      <c r="B2633" s="43">
        <f>+'Key Dates'!$B$9-1</f>
        <v>43535</v>
      </c>
      <c r="C2633" s="22" t="s">
        <v>2337</v>
      </c>
      <c r="D2633" s="23" t="s">
        <v>20</v>
      </c>
      <c r="E2633" s="24" t="s">
        <v>138</v>
      </c>
      <c r="F2633" s="24" t="s">
        <v>2145</v>
      </c>
      <c r="G2633" s="21"/>
      <c r="H2633" s="21"/>
    </row>
    <row r="2634" spans="1:8" s="6" customFormat="1" ht="157.5" x14ac:dyDescent="0.2">
      <c r="A2634" s="43">
        <f>+'Key Dates'!$B$9-20</f>
        <v>43516</v>
      </c>
      <c r="B2634" s="43">
        <f>+'Key Dates'!$B$9-1</f>
        <v>43535</v>
      </c>
      <c r="C2634" s="22" t="s">
        <v>2209</v>
      </c>
      <c r="D2634" s="23" t="s">
        <v>20</v>
      </c>
      <c r="E2634" s="24" t="s">
        <v>158</v>
      </c>
      <c r="F2634" s="24" t="s">
        <v>2145</v>
      </c>
      <c r="G2634" s="21"/>
      <c r="H2634" s="21"/>
    </row>
    <row r="2635" spans="1:8" s="6" customFormat="1" ht="157.5" x14ac:dyDescent="0.2">
      <c r="A2635" s="43">
        <f>+'Key Dates'!$B$9-20</f>
        <v>43516</v>
      </c>
      <c r="B2635" s="43">
        <f>+'Key Dates'!$B$9-1</f>
        <v>43535</v>
      </c>
      <c r="C2635" s="22" t="s">
        <v>2210</v>
      </c>
      <c r="D2635" s="23" t="s">
        <v>20</v>
      </c>
      <c r="E2635" s="24" t="s">
        <v>156</v>
      </c>
      <c r="F2635" s="24" t="s">
        <v>2145</v>
      </c>
      <c r="G2635" s="21"/>
      <c r="H2635" s="21"/>
    </row>
    <row r="2636" spans="1:8" s="6" customFormat="1" ht="157.5" x14ac:dyDescent="0.2">
      <c r="A2636" s="43">
        <f>+'Key Dates'!$B$39-47</f>
        <v>43517</v>
      </c>
      <c r="B2636" s="43">
        <f>+'Key Dates'!$B$39-47</f>
        <v>43517</v>
      </c>
      <c r="C2636" s="22" t="s">
        <v>2425</v>
      </c>
      <c r="D2636" s="23" t="s">
        <v>130</v>
      </c>
      <c r="E2636" s="24" t="s">
        <v>211</v>
      </c>
      <c r="F2636" s="24" t="s">
        <v>2147</v>
      </c>
      <c r="G2636" s="21"/>
      <c r="H2636" s="21"/>
    </row>
    <row r="2637" spans="1:8" s="6" customFormat="1" ht="126" x14ac:dyDescent="0.2">
      <c r="A2637" s="43">
        <f>+'Key Dates'!$B$36+10</f>
        <v>43518</v>
      </c>
      <c r="B2637" s="43">
        <f>+'Key Dates'!$B$36+10</f>
        <v>43518</v>
      </c>
      <c r="C2637" s="25" t="s">
        <v>1037</v>
      </c>
      <c r="D2637" s="23" t="s">
        <v>1033</v>
      </c>
      <c r="E2637" s="24" t="s">
        <v>226</v>
      </c>
      <c r="F2637" s="24" t="s">
        <v>216</v>
      </c>
      <c r="G2637" s="21"/>
      <c r="H2637" s="21"/>
    </row>
    <row r="2638" spans="1:8" s="6" customFormat="1" ht="126" x14ac:dyDescent="0.2">
      <c r="A2638" s="43">
        <f>+'Key Dates'!$B$39-46</f>
        <v>43518</v>
      </c>
      <c r="B2638" s="43">
        <f>+'Key Dates'!$B$39-46</f>
        <v>43518</v>
      </c>
      <c r="C2638" s="22" t="s">
        <v>2424</v>
      </c>
      <c r="D2638" s="23" t="s">
        <v>67</v>
      </c>
      <c r="E2638" s="24" t="s">
        <v>211</v>
      </c>
      <c r="F2638" s="24" t="s">
        <v>2145</v>
      </c>
      <c r="G2638" s="21"/>
      <c r="H2638" s="21"/>
    </row>
    <row r="2639" spans="1:8" s="6" customFormat="1" ht="173.25" x14ac:dyDescent="0.2">
      <c r="A2639" s="43">
        <f>+'Key Dates'!$B$39-46</f>
        <v>43518</v>
      </c>
      <c r="B2639" s="43">
        <f>+'Key Dates'!$B$39-46</f>
        <v>43518</v>
      </c>
      <c r="C2639" s="22" t="s">
        <v>2426</v>
      </c>
      <c r="D2639" s="23" t="s">
        <v>29</v>
      </c>
      <c r="E2639" s="24" t="s">
        <v>211</v>
      </c>
      <c r="F2639" s="24" t="s">
        <v>216</v>
      </c>
      <c r="G2639" s="21"/>
      <c r="H2639" s="21"/>
    </row>
    <row r="2640" spans="1:8" s="6" customFormat="1" ht="94.5" x14ac:dyDescent="0.2">
      <c r="A2640" s="43">
        <f>+'Key Dates'!$B$39-46</f>
        <v>43518</v>
      </c>
      <c r="B2640" s="43">
        <f>+'Key Dates'!$B$39-14</f>
        <v>43550</v>
      </c>
      <c r="C2640" s="25" t="s">
        <v>1558</v>
      </c>
      <c r="D2640" s="23" t="s">
        <v>1557</v>
      </c>
      <c r="E2640" s="24" t="s">
        <v>211</v>
      </c>
      <c r="F2640" s="24" t="s">
        <v>1247</v>
      </c>
      <c r="G2640" s="21"/>
      <c r="H2640" s="21"/>
    </row>
    <row r="2641" spans="1:8" s="6" customFormat="1" ht="173.25" x14ac:dyDescent="0.2">
      <c r="A2641" s="43">
        <f>+'Key Dates'!$B$39-46</f>
        <v>43518</v>
      </c>
      <c r="B2641" s="43">
        <f>+'Key Dates'!$B$39-1</f>
        <v>43563</v>
      </c>
      <c r="C2641" s="22" t="s">
        <v>2456</v>
      </c>
      <c r="D2641" s="23" t="s">
        <v>478</v>
      </c>
      <c r="E2641" s="24" t="s">
        <v>211</v>
      </c>
      <c r="F2641" s="24" t="s">
        <v>2145</v>
      </c>
      <c r="G2641" s="21"/>
      <c r="H2641" s="21"/>
    </row>
    <row r="2642" spans="1:8" s="6" customFormat="1" ht="157.5" x14ac:dyDescent="0.2">
      <c r="A2642" s="43">
        <f>+'Key Dates'!$B$39-46</f>
        <v>43518</v>
      </c>
      <c r="B2642" s="43">
        <f>+'Key Dates'!$B$39</f>
        <v>43564</v>
      </c>
      <c r="C2642" s="22" t="s">
        <v>2457</v>
      </c>
      <c r="D2642" s="23" t="s">
        <v>1560</v>
      </c>
      <c r="E2642" s="24" t="s">
        <v>211</v>
      </c>
      <c r="F2642" s="24" t="s">
        <v>2145</v>
      </c>
      <c r="G2642" s="21"/>
      <c r="H2642" s="21"/>
    </row>
    <row r="2643" spans="1:8" s="6" customFormat="1" ht="110.25" x14ac:dyDescent="0.2">
      <c r="A2643" s="43">
        <f>+'Key Dates'!$B$39-46</f>
        <v>43518</v>
      </c>
      <c r="B2643" s="43">
        <f>+'Key Dates'!$B$39</f>
        <v>43564</v>
      </c>
      <c r="C2643" s="22" t="s">
        <v>2458</v>
      </c>
      <c r="D2643" s="23" t="s">
        <v>1561</v>
      </c>
      <c r="E2643" s="24" t="s">
        <v>211</v>
      </c>
      <c r="F2643" s="24" t="s">
        <v>2145</v>
      </c>
      <c r="G2643" s="21"/>
      <c r="H2643" s="21"/>
    </row>
    <row r="2644" spans="1:8" s="6" customFormat="1" ht="220.5" x14ac:dyDescent="0.2">
      <c r="A2644" s="43">
        <f>+'Key Dates'!$B$39-46</f>
        <v>43518</v>
      </c>
      <c r="B2644" s="43">
        <f>+'Key Dates'!$B$39+1</f>
        <v>43565</v>
      </c>
      <c r="C2644" s="22" t="s">
        <v>2459</v>
      </c>
      <c r="D2644" s="23" t="s">
        <v>479</v>
      </c>
      <c r="E2644" s="24" t="s">
        <v>211</v>
      </c>
      <c r="F2644" s="24" t="s">
        <v>2145</v>
      </c>
      <c r="G2644" s="21"/>
      <c r="H2644" s="21"/>
    </row>
    <row r="2645" spans="1:8" s="6" customFormat="1" ht="126" x14ac:dyDescent="0.2">
      <c r="A2645" s="43">
        <f>+'Key Dates'!$B$39-45</f>
        <v>43519</v>
      </c>
      <c r="B2645" s="43">
        <f>+'Key Dates'!$B$39</f>
        <v>43564</v>
      </c>
      <c r="C2645" s="25" t="s">
        <v>283</v>
      </c>
      <c r="D2645" s="23" t="s">
        <v>56</v>
      </c>
      <c r="E2645" s="24" t="s">
        <v>211</v>
      </c>
      <c r="F2645" s="24" t="s">
        <v>216</v>
      </c>
      <c r="G2645" s="21"/>
      <c r="H2645" s="21"/>
    </row>
    <row r="2646" spans="1:8" s="6" customFormat="1" ht="63" x14ac:dyDescent="0.2">
      <c r="A2646" s="43">
        <f>+'Key Dates'!$B$9-14</f>
        <v>43522</v>
      </c>
      <c r="B2646" s="43">
        <f>+'Key Dates'!$B$9-14</f>
        <v>43522</v>
      </c>
      <c r="C2646" s="25" t="s">
        <v>1467</v>
      </c>
      <c r="D2646" s="23" t="s">
        <v>19</v>
      </c>
      <c r="E2646" s="24" t="s">
        <v>138</v>
      </c>
      <c r="F2646" s="24" t="s">
        <v>10</v>
      </c>
      <c r="G2646" s="21"/>
      <c r="H2646" s="21"/>
    </row>
    <row r="2647" spans="1:8" s="6" customFormat="1" ht="63" x14ac:dyDescent="0.2">
      <c r="A2647" s="43">
        <f>+'Key Dates'!$B$9-14</f>
        <v>43522</v>
      </c>
      <c r="B2647" s="43">
        <f>+'Key Dates'!$B$9-14</f>
        <v>43522</v>
      </c>
      <c r="C2647" s="25" t="s">
        <v>1468</v>
      </c>
      <c r="D2647" s="23" t="s">
        <v>19</v>
      </c>
      <c r="E2647" s="24" t="s">
        <v>158</v>
      </c>
      <c r="F2647" s="24" t="s">
        <v>10</v>
      </c>
      <c r="G2647" s="21"/>
      <c r="H2647" s="21"/>
    </row>
    <row r="2648" spans="1:8" s="6" customFormat="1" ht="63" x14ac:dyDescent="0.2">
      <c r="A2648" s="43">
        <f>+'Key Dates'!$B$9-14</f>
        <v>43522</v>
      </c>
      <c r="B2648" s="43">
        <f>+'Key Dates'!$B$9-14</f>
        <v>43522</v>
      </c>
      <c r="C2648" s="25" t="s">
        <v>1469</v>
      </c>
      <c r="D2648" s="23" t="s">
        <v>19</v>
      </c>
      <c r="E2648" s="24" t="s">
        <v>156</v>
      </c>
      <c r="F2648" s="24" t="s">
        <v>10</v>
      </c>
      <c r="G2648" s="21"/>
      <c r="H2648" s="21"/>
    </row>
    <row r="2649" spans="1:8" s="6" customFormat="1" ht="63" x14ac:dyDescent="0.2">
      <c r="A2649" s="43">
        <f>+'Key Dates'!$B$9-14</f>
        <v>43522</v>
      </c>
      <c r="B2649" s="43">
        <f>+'Key Dates'!$B$9-14</f>
        <v>43522</v>
      </c>
      <c r="C2649" s="25" t="s">
        <v>1470</v>
      </c>
      <c r="D2649" s="23" t="s">
        <v>31</v>
      </c>
      <c r="E2649" s="24" t="s">
        <v>138</v>
      </c>
      <c r="F2649" s="24" t="s">
        <v>10</v>
      </c>
      <c r="G2649" s="21"/>
      <c r="H2649" s="21"/>
    </row>
    <row r="2650" spans="1:8" s="6" customFormat="1" ht="63" x14ac:dyDescent="0.2">
      <c r="A2650" s="43">
        <f>+'Key Dates'!$B$9-14</f>
        <v>43522</v>
      </c>
      <c r="B2650" s="43">
        <f>+'Key Dates'!$B$9-14</f>
        <v>43522</v>
      </c>
      <c r="C2650" s="25" t="s">
        <v>1471</v>
      </c>
      <c r="D2650" s="23" t="s">
        <v>31</v>
      </c>
      <c r="E2650" s="24" t="s">
        <v>158</v>
      </c>
      <c r="F2650" s="24" t="s">
        <v>10</v>
      </c>
      <c r="G2650" s="21"/>
      <c r="H2650" s="21"/>
    </row>
    <row r="2651" spans="1:8" s="6" customFormat="1" ht="63" x14ac:dyDescent="0.2">
      <c r="A2651" s="43">
        <f>+'Key Dates'!$B$9-14</f>
        <v>43522</v>
      </c>
      <c r="B2651" s="43">
        <f>+'Key Dates'!$B$9-14</f>
        <v>43522</v>
      </c>
      <c r="C2651" s="25" t="s">
        <v>1472</v>
      </c>
      <c r="D2651" s="23" t="s">
        <v>31</v>
      </c>
      <c r="E2651" s="24" t="s">
        <v>156</v>
      </c>
      <c r="F2651" s="24" t="s">
        <v>10</v>
      </c>
      <c r="G2651" s="21"/>
      <c r="H2651" s="21"/>
    </row>
    <row r="2652" spans="1:8" s="6" customFormat="1" ht="78.75" x14ac:dyDescent="0.2">
      <c r="A2652" s="43">
        <f>+'Key Dates'!$B$9-14</f>
        <v>43522</v>
      </c>
      <c r="B2652" s="43">
        <f>+'Key Dates'!$B$9-14</f>
        <v>43522</v>
      </c>
      <c r="C2652" s="25" t="s">
        <v>1956</v>
      </c>
      <c r="D2652" s="23" t="s">
        <v>14</v>
      </c>
      <c r="E2652" s="24" t="s">
        <v>138</v>
      </c>
      <c r="F2652" s="24" t="s">
        <v>10</v>
      </c>
      <c r="G2652" s="21"/>
      <c r="H2652" s="21"/>
    </row>
    <row r="2653" spans="1:8" s="6" customFormat="1" ht="78.75" x14ac:dyDescent="0.2">
      <c r="A2653" s="43">
        <f>+'Key Dates'!$B$9-14</f>
        <v>43522</v>
      </c>
      <c r="B2653" s="43">
        <f>+'Key Dates'!$B$9-14</f>
        <v>43522</v>
      </c>
      <c r="C2653" s="25" t="s">
        <v>1957</v>
      </c>
      <c r="D2653" s="23" t="s">
        <v>14</v>
      </c>
      <c r="E2653" s="24" t="s">
        <v>158</v>
      </c>
      <c r="F2653" s="24" t="s">
        <v>10</v>
      </c>
      <c r="G2653" s="21"/>
      <c r="H2653" s="21"/>
    </row>
    <row r="2654" spans="1:8" s="6" customFormat="1" ht="94.5" x14ac:dyDescent="0.2">
      <c r="A2654" s="43">
        <f>+'Key Dates'!$B$9-14</f>
        <v>43522</v>
      </c>
      <c r="B2654" s="43">
        <f>+'Key Dates'!$B$9-14</f>
        <v>43522</v>
      </c>
      <c r="C2654" s="25" t="s">
        <v>1958</v>
      </c>
      <c r="D2654" s="23" t="s">
        <v>14</v>
      </c>
      <c r="E2654" s="24" t="s">
        <v>156</v>
      </c>
      <c r="F2654" s="24" t="s">
        <v>10</v>
      </c>
      <c r="G2654" s="21"/>
      <c r="H2654" s="21"/>
    </row>
    <row r="2655" spans="1:8" s="6" customFormat="1" ht="94.5" x14ac:dyDescent="0.2">
      <c r="A2655" s="43">
        <f>+'Key Dates'!$B$9-14</f>
        <v>43522</v>
      </c>
      <c r="B2655" s="43">
        <f>+'Key Dates'!$B$9-14</f>
        <v>43522</v>
      </c>
      <c r="C2655" s="25" t="s">
        <v>482</v>
      </c>
      <c r="D2655" s="23" t="s">
        <v>22</v>
      </c>
      <c r="E2655" s="24" t="s">
        <v>138</v>
      </c>
      <c r="F2655" s="24" t="s">
        <v>2144</v>
      </c>
      <c r="G2655" s="21"/>
      <c r="H2655" s="21"/>
    </row>
    <row r="2656" spans="1:8" s="6" customFormat="1" ht="94.5" x14ac:dyDescent="0.2">
      <c r="A2656" s="43">
        <f>+'Key Dates'!$B$9-14</f>
        <v>43522</v>
      </c>
      <c r="B2656" s="43">
        <f>+'Key Dates'!$B$9-14</f>
        <v>43522</v>
      </c>
      <c r="C2656" s="25" t="s">
        <v>483</v>
      </c>
      <c r="D2656" s="23" t="s">
        <v>22</v>
      </c>
      <c r="E2656" s="24" t="s">
        <v>158</v>
      </c>
      <c r="F2656" s="24" t="s">
        <v>2144</v>
      </c>
      <c r="G2656" s="21"/>
      <c r="H2656" s="21"/>
    </row>
    <row r="2657" spans="1:8" s="6" customFormat="1" ht="94.5" x14ac:dyDescent="0.2">
      <c r="A2657" s="43">
        <f>+'Key Dates'!$B$9-14</f>
        <v>43522</v>
      </c>
      <c r="B2657" s="43">
        <f>+'Key Dates'!$B$9-14</f>
        <v>43522</v>
      </c>
      <c r="C2657" s="25" t="s">
        <v>484</v>
      </c>
      <c r="D2657" s="23" t="s">
        <v>22</v>
      </c>
      <c r="E2657" s="24" t="s">
        <v>156</v>
      </c>
      <c r="F2657" s="24" t="s">
        <v>2144</v>
      </c>
      <c r="G2657" s="21"/>
      <c r="H2657" s="21"/>
    </row>
    <row r="2658" spans="1:8" s="6" customFormat="1" ht="78.75" x14ac:dyDescent="0.2">
      <c r="A2658" s="43">
        <f>+'Key Dates'!$B$9-14</f>
        <v>43522</v>
      </c>
      <c r="B2658" s="43">
        <f>+'Key Dates'!$B$9-1</f>
        <v>43535</v>
      </c>
      <c r="C2658" s="25" t="s">
        <v>619</v>
      </c>
      <c r="D2658" s="23" t="s">
        <v>26</v>
      </c>
      <c r="E2658" s="24" t="s">
        <v>138</v>
      </c>
      <c r="F2658" s="24" t="s">
        <v>49</v>
      </c>
      <c r="G2658" s="21"/>
      <c r="H2658" s="21"/>
    </row>
    <row r="2659" spans="1:8" s="6" customFormat="1" ht="78.75" x14ac:dyDescent="0.2">
      <c r="A2659" s="43">
        <f>+'Key Dates'!$B$9-14</f>
        <v>43522</v>
      </c>
      <c r="B2659" s="43">
        <f>+'Key Dates'!$B$9-1</f>
        <v>43535</v>
      </c>
      <c r="C2659" s="25" t="s">
        <v>620</v>
      </c>
      <c r="D2659" s="23" t="s">
        <v>26</v>
      </c>
      <c r="E2659" s="24" t="s">
        <v>158</v>
      </c>
      <c r="F2659" s="24" t="s">
        <v>49</v>
      </c>
      <c r="G2659" s="21"/>
      <c r="H2659" s="21"/>
    </row>
    <row r="2660" spans="1:8" s="6" customFormat="1" ht="78.75" x14ac:dyDescent="0.2">
      <c r="A2660" s="43">
        <f>+'Key Dates'!$B$9-14</f>
        <v>43522</v>
      </c>
      <c r="B2660" s="43">
        <f>+'Key Dates'!$B$9-1</f>
        <v>43535</v>
      </c>
      <c r="C2660" s="25" t="s">
        <v>621</v>
      </c>
      <c r="D2660" s="23" t="s">
        <v>26</v>
      </c>
      <c r="E2660" s="24" t="s">
        <v>156</v>
      </c>
      <c r="F2660" s="24" t="s">
        <v>49</v>
      </c>
      <c r="G2660" s="21"/>
      <c r="H2660" s="21"/>
    </row>
    <row r="2661" spans="1:8" s="6" customFormat="1" ht="110.25" x14ac:dyDescent="0.2">
      <c r="A2661" s="43">
        <f>+'Key Dates'!$B$39-42</f>
        <v>43522</v>
      </c>
      <c r="B2661" s="43">
        <f>+'Key Dates'!$B$39-1</f>
        <v>43563</v>
      </c>
      <c r="C2661" s="25" t="s">
        <v>1539</v>
      </c>
      <c r="D2661" s="23" t="s">
        <v>32</v>
      </c>
      <c r="E2661" s="24" t="s">
        <v>211</v>
      </c>
      <c r="F2661" s="24" t="s">
        <v>49</v>
      </c>
      <c r="G2661" s="21"/>
      <c r="H2661" s="21"/>
    </row>
    <row r="2662" spans="1:8" s="6" customFormat="1" ht="110.25" x14ac:dyDescent="0.2">
      <c r="A2662" s="43">
        <v>43525</v>
      </c>
      <c r="B2662" s="43">
        <v>43525</v>
      </c>
      <c r="C2662" s="25" t="s">
        <v>955</v>
      </c>
      <c r="D2662" s="23" t="s">
        <v>954</v>
      </c>
      <c r="E2662" s="24" t="s">
        <v>138</v>
      </c>
      <c r="F2662" s="24" t="s">
        <v>42</v>
      </c>
      <c r="G2662" s="21"/>
      <c r="H2662" s="21"/>
    </row>
    <row r="2663" spans="1:8" s="6" customFormat="1" ht="110.25" x14ac:dyDescent="0.2">
      <c r="A2663" s="43">
        <v>43525</v>
      </c>
      <c r="B2663" s="43">
        <v>43525</v>
      </c>
      <c r="C2663" s="25" t="s">
        <v>956</v>
      </c>
      <c r="D2663" s="23" t="s">
        <v>954</v>
      </c>
      <c r="E2663" s="24" t="s">
        <v>158</v>
      </c>
      <c r="F2663" s="24" t="s">
        <v>42</v>
      </c>
      <c r="G2663" s="21"/>
      <c r="H2663" s="21"/>
    </row>
    <row r="2664" spans="1:8" s="6" customFormat="1" ht="189" x14ac:dyDescent="0.2">
      <c r="A2664" s="43">
        <f>+'Key Dates'!$B$40-74</f>
        <v>43525</v>
      </c>
      <c r="B2664" s="43">
        <f>+'Key Dates'!$B$40-74</f>
        <v>43525</v>
      </c>
      <c r="C2664" s="25" t="s">
        <v>1318</v>
      </c>
      <c r="D2664" s="23" t="s">
        <v>163</v>
      </c>
      <c r="E2664" s="24" t="s">
        <v>284</v>
      </c>
      <c r="F2664" s="24" t="s">
        <v>10</v>
      </c>
      <c r="G2664" s="21"/>
      <c r="H2664" s="21"/>
    </row>
    <row r="2665" spans="1:8" s="6" customFormat="1" ht="110.25" x14ac:dyDescent="0.2">
      <c r="A2665" s="43">
        <f>+'Key Dates'!$B$40-74</f>
        <v>43525</v>
      </c>
      <c r="B2665" s="43">
        <f>+'Key Dates'!$B$40-74</f>
        <v>43525</v>
      </c>
      <c r="C2665" s="25" t="s">
        <v>1352</v>
      </c>
      <c r="D2665" s="23" t="s">
        <v>162</v>
      </c>
      <c r="E2665" s="24" t="s">
        <v>284</v>
      </c>
      <c r="F2665" s="24" t="s">
        <v>10</v>
      </c>
      <c r="G2665" s="21"/>
      <c r="H2665" s="21"/>
    </row>
    <row r="2666" spans="1:8" s="6" customFormat="1" ht="126" x14ac:dyDescent="0.2">
      <c r="A2666" s="43">
        <v>43525</v>
      </c>
      <c r="B2666" s="43">
        <v>43525</v>
      </c>
      <c r="C2666" s="22" t="s">
        <v>1521</v>
      </c>
      <c r="D2666" s="23" t="s">
        <v>113</v>
      </c>
      <c r="E2666" s="24" t="s">
        <v>138</v>
      </c>
      <c r="F2666" s="24" t="s">
        <v>112</v>
      </c>
      <c r="G2666" s="21"/>
      <c r="H2666" s="21"/>
    </row>
    <row r="2667" spans="1:8" s="6" customFormat="1" ht="126" x14ac:dyDescent="0.2">
      <c r="A2667" s="43">
        <v>43525</v>
      </c>
      <c r="B2667" s="43">
        <v>43525</v>
      </c>
      <c r="C2667" s="22" t="s">
        <v>1522</v>
      </c>
      <c r="D2667" s="23" t="s">
        <v>113</v>
      </c>
      <c r="E2667" s="24" t="s">
        <v>141</v>
      </c>
      <c r="F2667" s="24" t="s">
        <v>112</v>
      </c>
      <c r="G2667" s="21"/>
      <c r="H2667" s="21"/>
    </row>
    <row r="2668" spans="1:8" s="6" customFormat="1" ht="126" x14ac:dyDescent="0.2">
      <c r="A2668" s="43">
        <v>43525</v>
      </c>
      <c r="B2668" s="43">
        <v>43525</v>
      </c>
      <c r="C2668" s="22" t="s">
        <v>1523</v>
      </c>
      <c r="D2668" s="23" t="s">
        <v>113</v>
      </c>
      <c r="E2668" s="24" t="s">
        <v>142</v>
      </c>
      <c r="F2668" s="24" t="s">
        <v>112</v>
      </c>
      <c r="G2668" s="21"/>
      <c r="H2668" s="21"/>
    </row>
    <row r="2669" spans="1:8" s="6" customFormat="1" ht="126" x14ac:dyDescent="0.2">
      <c r="A2669" s="43">
        <v>43525</v>
      </c>
      <c r="B2669" s="43">
        <v>43525</v>
      </c>
      <c r="C2669" s="22" t="s">
        <v>1524</v>
      </c>
      <c r="D2669" s="23" t="s">
        <v>113</v>
      </c>
      <c r="E2669" s="24" t="s">
        <v>158</v>
      </c>
      <c r="F2669" s="24" t="s">
        <v>112</v>
      </c>
      <c r="G2669" s="21"/>
      <c r="H2669" s="21"/>
    </row>
    <row r="2670" spans="1:8" s="6" customFormat="1" ht="126" x14ac:dyDescent="0.2">
      <c r="A2670" s="43">
        <v>43525</v>
      </c>
      <c r="B2670" s="43">
        <v>43525</v>
      </c>
      <c r="C2670" s="22" t="s">
        <v>1525</v>
      </c>
      <c r="D2670" s="23" t="s">
        <v>113</v>
      </c>
      <c r="E2670" s="24" t="s">
        <v>144</v>
      </c>
      <c r="F2670" s="24" t="s">
        <v>112</v>
      </c>
      <c r="G2670" s="21"/>
      <c r="H2670" s="21"/>
    </row>
    <row r="2671" spans="1:8" s="6" customFormat="1" ht="126" x14ac:dyDescent="0.2">
      <c r="A2671" s="43">
        <v>43525</v>
      </c>
      <c r="B2671" s="43">
        <v>43525</v>
      </c>
      <c r="C2671" s="22" t="s">
        <v>1526</v>
      </c>
      <c r="D2671" s="23" t="s">
        <v>113</v>
      </c>
      <c r="E2671" s="24" t="s">
        <v>145</v>
      </c>
      <c r="F2671" s="24" t="s">
        <v>112</v>
      </c>
      <c r="G2671" s="21"/>
      <c r="H2671" s="21"/>
    </row>
    <row r="2672" spans="1:8" s="6" customFormat="1" ht="126" x14ac:dyDescent="0.2">
      <c r="A2672" s="43">
        <v>43525</v>
      </c>
      <c r="B2672" s="43">
        <v>43525</v>
      </c>
      <c r="C2672" s="22" t="s">
        <v>1527</v>
      </c>
      <c r="D2672" s="23" t="s">
        <v>113</v>
      </c>
      <c r="E2672" s="24" t="s">
        <v>156</v>
      </c>
      <c r="F2672" s="24" t="s">
        <v>112</v>
      </c>
      <c r="G2672" s="21"/>
      <c r="H2672" s="21"/>
    </row>
    <row r="2673" spans="1:8" s="6" customFormat="1" ht="126" x14ac:dyDescent="0.2">
      <c r="A2673" s="43">
        <v>43525</v>
      </c>
      <c r="B2673" s="43">
        <v>43525</v>
      </c>
      <c r="C2673" s="22" t="s">
        <v>1528</v>
      </c>
      <c r="D2673" s="23" t="s">
        <v>113</v>
      </c>
      <c r="E2673" s="24" t="s">
        <v>157</v>
      </c>
      <c r="F2673" s="24" t="s">
        <v>112</v>
      </c>
      <c r="G2673" s="21"/>
      <c r="H2673" s="21"/>
    </row>
    <row r="2674" spans="1:8" s="6" customFormat="1" ht="110.25" x14ac:dyDescent="0.2">
      <c r="A2674" s="43">
        <v>43525</v>
      </c>
      <c r="B2674" s="43">
        <v>43525</v>
      </c>
      <c r="C2674" s="25" t="s">
        <v>1529</v>
      </c>
      <c r="D2674" s="23" t="s">
        <v>114</v>
      </c>
      <c r="E2674" s="24" t="s">
        <v>138</v>
      </c>
      <c r="F2674" s="24" t="s">
        <v>243</v>
      </c>
      <c r="G2674" s="21"/>
      <c r="H2674" s="21"/>
    </row>
    <row r="2675" spans="1:8" s="6" customFormat="1" ht="126" x14ac:dyDescent="0.2">
      <c r="A2675" s="43">
        <v>43525</v>
      </c>
      <c r="B2675" s="43">
        <v>43525</v>
      </c>
      <c r="C2675" s="25" t="s">
        <v>1530</v>
      </c>
      <c r="D2675" s="23" t="s">
        <v>114</v>
      </c>
      <c r="E2675" s="24" t="s">
        <v>141</v>
      </c>
      <c r="F2675" s="24" t="s">
        <v>243</v>
      </c>
      <c r="G2675" s="21"/>
      <c r="H2675" s="21"/>
    </row>
    <row r="2676" spans="1:8" s="6" customFormat="1" ht="126" x14ac:dyDescent="0.2">
      <c r="A2676" s="43">
        <v>43525</v>
      </c>
      <c r="B2676" s="43">
        <v>43525</v>
      </c>
      <c r="C2676" s="25" t="s">
        <v>1531</v>
      </c>
      <c r="D2676" s="23" t="s">
        <v>114</v>
      </c>
      <c r="E2676" s="24" t="s">
        <v>142</v>
      </c>
      <c r="F2676" s="24" t="s">
        <v>243</v>
      </c>
      <c r="G2676" s="21"/>
      <c r="H2676" s="21"/>
    </row>
    <row r="2677" spans="1:8" s="6" customFormat="1" ht="126" x14ac:dyDescent="0.2">
      <c r="A2677" s="43">
        <v>43525</v>
      </c>
      <c r="B2677" s="43">
        <v>43525</v>
      </c>
      <c r="C2677" s="25" t="s">
        <v>1532</v>
      </c>
      <c r="D2677" s="23" t="s">
        <v>114</v>
      </c>
      <c r="E2677" s="24" t="s">
        <v>158</v>
      </c>
      <c r="F2677" s="24" t="s">
        <v>243</v>
      </c>
      <c r="G2677" s="21"/>
      <c r="H2677" s="21"/>
    </row>
    <row r="2678" spans="1:8" s="6" customFormat="1" ht="126" x14ac:dyDescent="0.2">
      <c r="A2678" s="43">
        <v>43525</v>
      </c>
      <c r="B2678" s="43">
        <v>43525</v>
      </c>
      <c r="C2678" s="25" t="s">
        <v>1533</v>
      </c>
      <c r="D2678" s="23" t="s">
        <v>114</v>
      </c>
      <c r="E2678" s="24" t="s">
        <v>144</v>
      </c>
      <c r="F2678" s="24" t="s">
        <v>243</v>
      </c>
      <c r="G2678" s="21"/>
      <c r="H2678" s="21"/>
    </row>
    <row r="2679" spans="1:8" s="6" customFormat="1" ht="126" x14ac:dyDescent="0.2">
      <c r="A2679" s="43">
        <v>43525</v>
      </c>
      <c r="B2679" s="43">
        <v>43525</v>
      </c>
      <c r="C2679" s="25" t="s">
        <v>1534</v>
      </c>
      <c r="D2679" s="23" t="s">
        <v>114</v>
      </c>
      <c r="E2679" s="24" t="s">
        <v>145</v>
      </c>
      <c r="F2679" s="24" t="s">
        <v>243</v>
      </c>
      <c r="G2679" s="21"/>
      <c r="H2679" s="21"/>
    </row>
    <row r="2680" spans="1:8" s="6" customFormat="1" ht="126" x14ac:dyDescent="0.2">
      <c r="A2680" s="43">
        <v>43525</v>
      </c>
      <c r="B2680" s="43">
        <v>43525</v>
      </c>
      <c r="C2680" s="25" t="s">
        <v>1535</v>
      </c>
      <c r="D2680" s="23" t="s">
        <v>114</v>
      </c>
      <c r="E2680" s="24" t="s">
        <v>156</v>
      </c>
      <c r="F2680" s="24" t="s">
        <v>243</v>
      </c>
      <c r="G2680" s="21"/>
      <c r="H2680" s="21"/>
    </row>
    <row r="2681" spans="1:8" s="6" customFormat="1" ht="126" x14ac:dyDescent="0.2">
      <c r="A2681" s="43">
        <v>43525</v>
      </c>
      <c r="B2681" s="43">
        <v>43525</v>
      </c>
      <c r="C2681" s="25" t="s">
        <v>1536</v>
      </c>
      <c r="D2681" s="23" t="s">
        <v>114</v>
      </c>
      <c r="E2681" s="24" t="s">
        <v>157</v>
      </c>
      <c r="F2681" s="24" t="s">
        <v>243</v>
      </c>
      <c r="G2681" s="21"/>
      <c r="H2681" s="21"/>
    </row>
    <row r="2682" spans="1:8" s="6" customFormat="1" ht="126" x14ac:dyDescent="0.2">
      <c r="A2682" s="43">
        <v>43525</v>
      </c>
      <c r="B2682" s="43">
        <v>43525</v>
      </c>
      <c r="C2682" s="25" t="s">
        <v>1537</v>
      </c>
      <c r="D2682" s="23" t="s">
        <v>114</v>
      </c>
      <c r="E2682" s="24" t="s">
        <v>146</v>
      </c>
      <c r="F2682" s="24" t="s">
        <v>243</v>
      </c>
      <c r="G2682" s="21"/>
      <c r="H2682" s="21"/>
    </row>
    <row r="2683" spans="1:8" s="6" customFormat="1" ht="126" x14ac:dyDescent="0.2">
      <c r="A2683" s="43">
        <v>43525</v>
      </c>
      <c r="B2683" s="43">
        <v>43525</v>
      </c>
      <c r="C2683" s="25" t="s">
        <v>1538</v>
      </c>
      <c r="D2683" s="23" t="s">
        <v>114</v>
      </c>
      <c r="E2683" s="24" t="s">
        <v>147</v>
      </c>
      <c r="F2683" s="24" t="s">
        <v>243</v>
      </c>
      <c r="G2683" s="21"/>
      <c r="H2683" s="21"/>
    </row>
    <row r="2684" spans="1:8" s="6" customFormat="1" ht="126" x14ac:dyDescent="0.2">
      <c r="A2684" s="43">
        <f>+'Key Dates'!$B$9-10</f>
        <v>43526</v>
      </c>
      <c r="B2684" s="43">
        <f>+'Key Dates'!$B$9-10</f>
        <v>43526</v>
      </c>
      <c r="C2684" s="25" t="s">
        <v>2866</v>
      </c>
      <c r="D2684" s="23" t="s">
        <v>96</v>
      </c>
      <c r="E2684" s="24" t="s">
        <v>138</v>
      </c>
      <c r="F2684" s="24" t="s">
        <v>10</v>
      </c>
      <c r="G2684" s="21"/>
      <c r="H2684" s="21"/>
    </row>
    <row r="2685" spans="1:8" s="6" customFormat="1" ht="126" x14ac:dyDescent="0.2">
      <c r="A2685" s="43">
        <f>+'Key Dates'!$B$9-10</f>
        <v>43526</v>
      </c>
      <c r="B2685" s="43">
        <f>+'Key Dates'!$B$9-10</f>
        <v>43526</v>
      </c>
      <c r="C2685" s="25" t="s">
        <v>2865</v>
      </c>
      <c r="D2685" s="23" t="s">
        <v>96</v>
      </c>
      <c r="E2685" s="24" t="s">
        <v>158</v>
      </c>
      <c r="F2685" s="24" t="s">
        <v>10</v>
      </c>
      <c r="G2685" s="21"/>
      <c r="H2685" s="21"/>
    </row>
    <row r="2686" spans="1:8" s="6" customFormat="1" ht="141.75" x14ac:dyDescent="0.2">
      <c r="A2686" s="43">
        <f>+'Key Dates'!$B$9-10</f>
        <v>43526</v>
      </c>
      <c r="B2686" s="43">
        <f>+'Key Dates'!$B$9-10</f>
        <v>43526</v>
      </c>
      <c r="C2686" s="25" t="s">
        <v>2864</v>
      </c>
      <c r="D2686" s="23" t="s">
        <v>96</v>
      </c>
      <c r="E2686" s="24" t="s">
        <v>156</v>
      </c>
      <c r="F2686" s="24" t="s">
        <v>10</v>
      </c>
      <c r="G2686" s="21"/>
      <c r="H2686" s="21"/>
    </row>
    <row r="2687" spans="1:8" s="6" customFormat="1" ht="63" x14ac:dyDescent="0.2">
      <c r="A2687" s="43">
        <f>+'Key Dates'!$B$9-10</f>
        <v>43526</v>
      </c>
      <c r="B2687" s="43">
        <f>+'Key Dates'!$B$9-10</f>
        <v>43526</v>
      </c>
      <c r="C2687" s="25" t="s">
        <v>647</v>
      </c>
      <c r="D2687" s="23" t="s">
        <v>30</v>
      </c>
      <c r="E2687" s="24" t="s">
        <v>138</v>
      </c>
      <c r="F2687" s="24" t="s">
        <v>52</v>
      </c>
      <c r="G2687" s="21"/>
      <c r="H2687" s="21"/>
    </row>
    <row r="2688" spans="1:8" s="6" customFormat="1" ht="63" x14ac:dyDescent="0.2">
      <c r="A2688" s="43">
        <f>+'Key Dates'!$B$9-10</f>
        <v>43526</v>
      </c>
      <c r="B2688" s="43">
        <f>+'Key Dates'!$B$9-10</f>
        <v>43526</v>
      </c>
      <c r="C2688" s="25" t="s">
        <v>648</v>
      </c>
      <c r="D2688" s="23" t="s">
        <v>30</v>
      </c>
      <c r="E2688" s="24" t="s">
        <v>158</v>
      </c>
      <c r="F2688" s="24" t="s">
        <v>52</v>
      </c>
      <c r="G2688" s="21"/>
      <c r="H2688" s="21"/>
    </row>
    <row r="2689" spans="1:8" s="6" customFormat="1" ht="78.75" x14ac:dyDescent="0.2">
      <c r="A2689" s="43">
        <f>+'Key Dates'!$B$9-10</f>
        <v>43526</v>
      </c>
      <c r="B2689" s="43">
        <f>+'Key Dates'!$B$9-10</f>
        <v>43526</v>
      </c>
      <c r="C2689" s="25" t="s">
        <v>649</v>
      </c>
      <c r="D2689" s="23" t="s">
        <v>30</v>
      </c>
      <c r="E2689" s="24" t="s">
        <v>156</v>
      </c>
      <c r="F2689" s="24" t="s">
        <v>52</v>
      </c>
      <c r="G2689" s="21"/>
      <c r="H2689" s="21"/>
    </row>
    <row r="2690" spans="1:8" s="6" customFormat="1" ht="63" x14ac:dyDescent="0.2">
      <c r="A2690" s="43">
        <f>+'Key Dates'!$B$9-10</f>
        <v>43526</v>
      </c>
      <c r="B2690" s="43">
        <f>+'Key Dates'!$B$9-10</f>
        <v>43526</v>
      </c>
      <c r="C2690" s="25" t="s">
        <v>2126</v>
      </c>
      <c r="D2690" s="23" t="s">
        <v>45</v>
      </c>
      <c r="E2690" s="24" t="s">
        <v>138</v>
      </c>
      <c r="F2690" s="24" t="s">
        <v>46</v>
      </c>
      <c r="G2690" s="21"/>
      <c r="H2690" s="21"/>
    </row>
    <row r="2691" spans="1:8" s="6" customFormat="1" ht="63" x14ac:dyDescent="0.2">
      <c r="A2691" s="43">
        <f>+'Key Dates'!$B$9-10</f>
        <v>43526</v>
      </c>
      <c r="B2691" s="43">
        <f>+'Key Dates'!$B$9-10</f>
        <v>43526</v>
      </c>
      <c r="C2691" s="25" t="s">
        <v>2125</v>
      </c>
      <c r="D2691" s="23" t="s">
        <v>45</v>
      </c>
      <c r="E2691" s="24" t="s">
        <v>158</v>
      </c>
      <c r="F2691" s="24" t="s">
        <v>46</v>
      </c>
      <c r="G2691" s="21"/>
      <c r="H2691" s="21"/>
    </row>
    <row r="2692" spans="1:8" s="6" customFormat="1" ht="78.75" x14ac:dyDescent="0.2">
      <c r="A2692" s="43">
        <f>+'Key Dates'!$B$9-10</f>
        <v>43526</v>
      </c>
      <c r="B2692" s="43">
        <f>+'Key Dates'!$B$9-10</f>
        <v>43526</v>
      </c>
      <c r="C2692" s="25" t="s">
        <v>2127</v>
      </c>
      <c r="D2692" s="23" t="s">
        <v>45</v>
      </c>
      <c r="E2692" s="24" t="s">
        <v>156</v>
      </c>
      <c r="F2692" s="24" t="s">
        <v>46</v>
      </c>
      <c r="G2692" s="21"/>
      <c r="H2692" s="21"/>
    </row>
    <row r="2693" spans="1:8" s="6" customFormat="1" ht="63" x14ac:dyDescent="0.2">
      <c r="A2693" s="43">
        <f>+'Key Dates'!$B$9-7</f>
        <v>43529</v>
      </c>
      <c r="B2693" s="43">
        <f>+'Key Dates'!$B$9-7</f>
        <v>43529</v>
      </c>
      <c r="C2693" s="25" t="s">
        <v>1518</v>
      </c>
      <c r="D2693" s="23" t="s">
        <v>19</v>
      </c>
      <c r="E2693" s="24" t="s">
        <v>138</v>
      </c>
      <c r="F2693" s="24" t="s">
        <v>10</v>
      </c>
      <c r="G2693" s="21"/>
      <c r="H2693" s="21"/>
    </row>
    <row r="2694" spans="1:8" s="6" customFormat="1" ht="63" x14ac:dyDescent="0.2">
      <c r="A2694" s="43">
        <f>+'Key Dates'!$B$9-7</f>
        <v>43529</v>
      </c>
      <c r="B2694" s="43">
        <f>+'Key Dates'!$B$9-7</f>
        <v>43529</v>
      </c>
      <c r="C2694" s="25" t="s">
        <v>1519</v>
      </c>
      <c r="D2694" s="23" t="s">
        <v>19</v>
      </c>
      <c r="E2694" s="24" t="s">
        <v>158</v>
      </c>
      <c r="F2694" s="24" t="s">
        <v>10</v>
      </c>
      <c r="G2694" s="21"/>
      <c r="H2694" s="21"/>
    </row>
    <row r="2695" spans="1:8" s="6" customFormat="1" ht="63" x14ac:dyDescent="0.2">
      <c r="A2695" s="43">
        <f>+'Key Dates'!$B$9-7</f>
        <v>43529</v>
      </c>
      <c r="B2695" s="43">
        <f>+'Key Dates'!$B$9-7</f>
        <v>43529</v>
      </c>
      <c r="C2695" s="25" t="s">
        <v>1520</v>
      </c>
      <c r="D2695" s="23" t="s">
        <v>19</v>
      </c>
      <c r="E2695" s="24" t="s">
        <v>156</v>
      </c>
      <c r="F2695" s="24" t="s">
        <v>10</v>
      </c>
      <c r="G2695" s="21"/>
      <c r="H2695" s="21"/>
    </row>
    <row r="2696" spans="1:8" s="6" customFormat="1" ht="47.25" x14ac:dyDescent="0.2">
      <c r="A2696" s="43">
        <f>+'Key Dates'!$B$9-7</f>
        <v>43529</v>
      </c>
      <c r="B2696" s="43">
        <f>+'Key Dates'!$B$9-7</f>
        <v>43529</v>
      </c>
      <c r="C2696" s="25" t="s">
        <v>666</v>
      </c>
      <c r="D2696" s="23" t="s">
        <v>29</v>
      </c>
      <c r="E2696" s="24" t="s">
        <v>138</v>
      </c>
      <c r="F2696" s="24" t="s">
        <v>216</v>
      </c>
      <c r="G2696" s="21"/>
      <c r="H2696" s="21"/>
    </row>
    <row r="2697" spans="1:8" s="6" customFormat="1" ht="47.25" x14ac:dyDescent="0.2">
      <c r="A2697" s="43">
        <f>+'Key Dates'!$B$9-7</f>
        <v>43529</v>
      </c>
      <c r="B2697" s="43">
        <f>+'Key Dates'!$B$9-7</f>
        <v>43529</v>
      </c>
      <c r="C2697" s="25" t="s">
        <v>667</v>
      </c>
      <c r="D2697" s="23" t="s">
        <v>29</v>
      </c>
      <c r="E2697" s="24" t="s">
        <v>158</v>
      </c>
      <c r="F2697" s="24" t="s">
        <v>216</v>
      </c>
      <c r="G2697" s="21"/>
      <c r="H2697" s="21"/>
    </row>
    <row r="2698" spans="1:8" s="6" customFormat="1" ht="47.25" x14ac:dyDescent="0.2">
      <c r="A2698" s="43">
        <f>+'Key Dates'!$B$9-7</f>
        <v>43529</v>
      </c>
      <c r="B2698" s="43">
        <f>+'Key Dates'!$B$9-7</f>
        <v>43529</v>
      </c>
      <c r="C2698" s="25" t="s">
        <v>665</v>
      </c>
      <c r="D2698" s="23" t="s">
        <v>29</v>
      </c>
      <c r="E2698" s="24" t="s">
        <v>156</v>
      </c>
      <c r="F2698" s="24" t="s">
        <v>216</v>
      </c>
      <c r="G2698" s="21"/>
      <c r="H2698" s="21"/>
    </row>
    <row r="2699" spans="1:8" s="6" customFormat="1" ht="63" x14ac:dyDescent="0.2">
      <c r="A2699" s="43">
        <f>+'Key Dates'!$B$9-7</f>
        <v>43529</v>
      </c>
      <c r="B2699" s="43">
        <f>+'Key Dates'!$B$9-7</f>
        <v>43529</v>
      </c>
      <c r="C2699" s="25" t="s">
        <v>694</v>
      </c>
      <c r="D2699" s="23" t="s">
        <v>19</v>
      </c>
      <c r="E2699" s="24" t="s">
        <v>138</v>
      </c>
      <c r="F2699" s="24" t="s">
        <v>10</v>
      </c>
      <c r="G2699" s="21"/>
      <c r="H2699" s="21"/>
    </row>
    <row r="2700" spans="1:8" s="6" customFormat="1" ht="63" x14ac:dyDescent="0.2">
      <c r="A2700" s="43">
        <f>+'Key Dates'!$B$9-7</f>
        <v>43529</v>
      </c>
      <c r="B2700" s="43">
        <f>+'Key Dates'!$B$9-7</f>
        <v>43529</v>
      </c>
      <c r="C2700" s="25" t="s">
        <v>695</v>
      </c>
      <c r="D2700" s="23" t="s">
        <v>19</v>
      </c>
      <c r="E2700" s="24" t="s">
        <v>158</v>
      </c>
      <c r="F2700" s="24" t="s">
        <v>10</v>
      </c>
      <c r="G2700" s="21"/>
      <c r="H2700" s="21"/>
    </row>
    <row r="2701" spans="1:8" s="6" customFormat="1" ht="78.75" x14ac:dyDescent="0.2">
      <c r="A2701" s="43">
        <f>+'Key Dates'!$B$9-7</f>
        <v>43529</v>
      </c>
      <c r="B2701" s="43">
        <f>+'Key Dates'!$B$9-7</f>
        <v>43529</v>
      </c>
      <c r="C2701" s="25" t="s">
        <v>696</v>
      </c>
      <c r="D2701" s="23" t="s">
        <v>19</v>
      </c>
      <c r="E2701" s="24" t="s">
        <v>156</v>
      </c>
      <c r="F2701" s="24" t="s">
        <v>10</v>
      </c>
      <c r="G2701" s="21"/>
      <c r="H2701" s="21"/>
    </row>
    <row r="2702" spans="1:8" s="6" customFormat="1" ht="157.5" x14ac:dyDescent="0.2">
      <c r="A2702" s="43">
        <f>+'Key Dates'!$B$40-70</f>
        <v>43529</v>
      </c>
      <c r="B2702" s="43">
        <f>+'Key Dates'!$B$40-70</f>
        <v>43529</v>
      </c>
      <c r="C2702" s="25" t="s">
        <v>583</v>
      </c>
      <c r="D2702" s="23" t="s">
        <v>1</v>
      </c>
      <c r="E2702" s="24" t="s">
        <v>284</v>
      </c>
      <c r="F2702" s="24" t="s">
        <v>2144</v>
      </c>
      <c r="G2702" s="21"/>
      <c r="H2702" s="21"/>
    </row>
    <row r="2703" spans="1:8" s="6" customFormat="1" ht="94.5" x14ac:dyDescent="0.2">
      <c r="A2703" s="43">
        <f>+'Key Dates'!$B$40-70</f>
        <v>43529</v>
      </c>
      <c r="B2703" s="43">
        <f>+'Key Dates'!$B$40-70</f>
        <v>43529</v>
      </c>
      <c r="C2703" s="25" t="s">
        <v>2128</v>
      </c>
      <c r="D2703" s="23" t="s">
        <v>76</v>
      </c>
      <c r="E2703" s="24" t="s">
        <v>284</v>
      </c>
      <c r="F2703" s="24" t="s">
        <v>18</v>
      </c>
      <c r="G2703" s="21"/>
      <c r="H2703" s="21"/>
    </row>
    <row r="2704" spans="1:8" s="6" customFormat="1" ht="126" x14ac:dyDescent="0.2">
      <c r="A2704" s="43">
        <f>+'Key Dates'!$B$9-7</f>
        <v>43529</v>
      </c>
      <c r="B2704" s="43">
        <f>+'Key Dates'!$B$9-7</f>
        <v>43529</v>
      </c>
      <c r="C2704" s="22" t="s">
        <v>2211</v>
      </c>
      <c r="D2704" s="23" t="s">
        <v>1737</v>
      </c>
      <c r="E2704" s="24" t="s">
        <v>138</v>
      </c>
      <c r="F2704" s="24" t="s">
        <v>2147</v>
      </c>
      <c r="G2704" s="21"/>
      <c r="H2704" s="21"/>
    </row>
    <row r="2705" spans="1:8" s="6" customFormat="1" ht="126" x14ac:dyDescent="0.2">
      <c r="A2705" s="43">
        <f>+'Key Dates'!$B$9-7</f>
        <v>43529</v>
      </c>
      <c r="B2705" s="43">
        <f>+'Key Dates'!$B$9-7</f>
        <v>43529</v>
      </c>
      <c r="C2705" s="22" t="s">
        <v>2338</v>
      </c>
      <c r="D2705" s="23" t="s">
        <v>1737</v>
      </c>
      <c r="E2705" s="24" t="s">
        <v>158</v>
      </c>
      <c r="F2705" s="24" t="s">
        <v>2147</v>
      </c>
      <c r="G2705" s="21"/>
      <c r="H2705" s="21"/>
    </row>
    <row r="2706" spans="1:8" s="6" customFormat="1" ht="141.75" x14ac:dyDescent="0.2">
      <c r="A2706" s="43">
        <f>+'Key Dates'!$B$9-7</f>
        <v>43529</v>
      </c>
      <c r="B2706" s="43">
        <f>+'Key Dates'!$B$9-7</f>
        <v>43529</v>
      </c>
      <c r="C2706" s="22" t="s">
        <v>2339</v>
      </c>
      <c r="D2706" s="23" t="s">
        <v>1737</v>
      </c>
      <c r="E2706" s="24" t="s">
        <v>156</v>
      </c>
      <c r="F2706" s="24" t="s">
        <v>2147</v>
      </c>
      <c r="G2706" s="21"/>
      <c r="H2706" s="21"/>
    </row>
    <row r="2707" spans="1:8" s="6" customFormat="1" ht="236.25" x14ac:dyDescent="0.2">
      <c r="A2707" s="43">
        <f>+'Key Dates'!$B$9-7</f>
        <v>43529</v>
      </c>
      <c r="B2707" s="43">
        <f>+'Key Dates'!$B$9-1</f>
        <v>43535</v>
      </c>
      <c r="C2707" s="22" t="s">
        <v>2340</v>
      </c>
      <c r="D2707" s="23" t="s">
        <v>1950</v>
      </c>
      <c r="E2707" s="24" t="s">
        <v>138</v>
      </c>
      <c r="F2707" s="24" t="s">
        <v>2145</v>
      </c>
      <c r="G2707" s="21"/>
      <c r="H2707" s="21"/>
    </row>
    <row r="2708" spans="1:8" s="6" customFormat="1" ht="236.25" x14ac:dyDescent="0.2">
      <c r="A2708" s="43">
        <f>+'Key Dates'!$B$9-7</f>
        <v>43529</v>
      </c>
      <c r="B2708" s="43">
        <f>+'Key Dates'!$B$9-1</f>
        <v>43535</v>
      </c>
      <c r="C2708" s="22" t="s">
        <v>2215</v>
      </c>
      <c r="D2708" s="23" t="s">
        <v>1950</v>
      </c>
      <c r="E2708" s="24" t="s">
        <v>158</v>
      </c>
      <c r="F2708" s="24" t="s">
        <v>2145</v>
      </c>
      <c r="G2708" s="21"/>
      <c r="H2708" s="21"/>
    </row>
    <row r="2709" spans="1:8" s="6" customFormat="1" ht="236.25" x14ac:dyDescent="0.2">
      <c r="A2709" s="43">
        <f>+'Key Dates'!$B$9-7</f>
        <v>43529</v>
      </c>
      <c r="B2709" s="43">
        <f>+'Key Dates'!$B$9-1</f>
        <v>43535</v>
      </c>
      <c r="C2709" s="22" t="s">
        <v>2216</v>
      </c>
      <c r="D2709" s="23" t="s">
        <v>1950</v>
      </c>
      <c r="E2709" s="24" t="s">
        <v>156</v>
      </c>
      <c r="F2709" s="24" t="s">
        <v>2145</v>
      </c>
      <c r="G2709" s="21"/>
      <c r="H2709" s="21"/>
    </row>
    <row r="2710" spans="1:8" s="6" customFormat="1" ht="189" x14ac:dyDescent="0.2">
      <c r="A2710" s="43">
        <f>+'Key Dates'!$B$9-7</f>
        <v>43529</v>
      </c>
      <c r="B2710" s="43">
        <f>+'Key Dates'!$B$9</f>
        <v>43536</v>
      </c>
      <c r="C2710" s="22" t="s">
        <v>2341</v>
      </c>
      <c r="D2710" s="23" t="s">
        <v>55</v>
      </c>
      <c r="E2710" s="24" t="s">
        <v>138</v>
      </c>
      <c r="F2710" s="24" t="s">
        <v>2145</v>
      </c>
      <c r="G2710" s="21"/>
      <c r="H2710" s="21"/>
    </row>
    <row r="2711" spans="1:8" s="6" customFormat="1" ht="189" x14ac:dyDescent="0.2">
      <c r="A2711" s="43">
        <f>+'Key Dates'!$B$9-7</f>
        <v>43529</v>
      </c>
      <c r="B2711" s="43">
        <f>+'Key Dates'!$B$9</f>
        <v>43536</v>
      </c>
      <c r="C2711" s="22" t="s">
        <v>2342</v>
      </c>
      <c r="D2711" s="23" t="s">
        <v>55</v>
      </c>
      <c r="E2711" s="24" t="s">
        <v>158</v>
      </c>
      <c r="F2711" s="24" t="s">
        <v>2145</v>
      </c>
      <c r="G2711" s="21"/>
      <c r="H2711" s="21"/>
    </row>
    <row r="2712" spans="1:8" s="6" customFormat="1" ht="189" x14ac:dyDescent="0.2">
      <c r="A2712" s="43">
        <f>+'Key Dates'!$B$9-7</f>
        <v>43529</v>
      </c>
      <c r="B2712" s="43">
        <f>+'Key Dates'!$B$9</f>
        <v>43536</v>
      </c>
      <c r="C2712" s="22" t="s">
        <v>2343</v>
      </c>
      <c r="D2712" s="23" t="s">
        <v>55</v>
      </c>
      <c r="E2712" s="24" t="s">
        <v>156</v>
      </c>
      <c r="F2712" s="24" t="s">
        <v>2145</v>
      </c>
      <c r="G2712" s="21"/>
      <c r="H2712" s="21"/>
    </row>
    <row r="2713" spans="1:8" s="6" customFormat="1" ht="126" x14ac:dyDescent="0.2">
      <c r="A2713" s="43">
        <f>+'Key Dates'!$B$9-5</f>
        <v>43531</v>
      </c>
      <c r="B2713" s="43">
        <f>+'Key Dates'!$B$9-5</f>
        <v>43531</v>
      </c>
      <c r="C2713" s="22" t="s">
        <v>2344</v>
      </c>
      <c r="D2713" s="23" t="s">
        <v>1738</v>
      </c>
      <c r="E2713" s="24" t="s">
        <v>138</v>
      </c>
      <c r="F2713" s="24" t="s">
        <v>2147</v>
      </c>
      <c r="G2713" s="21"/>
      <c r="H2713" s="21"/>
    </row>
    <row r="2714" spans="1:8" s="6" customFormat="1" ht="126" x14ac:dyDescent="0.2">
      <c r="A2714" s="43">
        <f>+'Key Dates'!$B$9-5</f>
        <v>43531</v>
      </c>
      <c r="B2714" s="43">
        <f>+'Key Dates'!$B$9-5</f>
        <v>43531</v>
      </c>
      <c r="C2714" s="22" t="s">
        <v>2345</v>
      </c>
      <c r="D2714" s="23" t="s">
        <v>1738</v>
      </c>
      <c r="E2714" s="24" t="s">
        <v>158</v>
      </c>
      <c r="F2714" s="24" t="s">
        <v>2147</v>
      </c>
      <c r="G2714" s="21"/>
      <c r="H2714" s="21"/>
    </row>
    <row r="2715" spans="1:8" s="6" customFormat="1" ht="141.75" x14ac:dyDescent="0.2">
      <c r="A2715" s="43">
        <f>+'Key Dates'!$B$9-5</f>
        <v>43531</v>
      </c>
      <c r="B2715" s="43">
        <f>+'Key Dates'!$B$9-5</f>
        <v>43531</v>
      </c>
      <c r="C2715" s="22" t="s">
        <v>2346</v>
      </c>
      <c r="D2715" s="23" t="s">
        <v>1738</v>
      </c>
      <c r="E2715" s="24" t="s">
        <v>156</v>
      </c>
      <c r="F2715" s="24" t="s">
        <v>2147</v>
      </c>
      <c r="G2715" s="21"/>
      <c r="H2715" s="21"/>
    </row>
    <row r="2716" spans="1:8" s="6" customFormat="1" ht="47.25" x14ac:dyDescent="0.2">
      <c r="A2716" s="43">
        <f>+'Key Dates'!$B$9-4</f>
        <v>43532</v>
      </c>
      <c r="B2716" s="43">
        <f>+'Key Dates'!$B$9-4</f>
        <v>43532</v>
      </c>
      <c r="C2716" s="25" t="s">
        <v>698</v>
      </c>
      <c r="D2716" s="23" t="s">
        <v>12</v>
      </c>
      <c r="E2716" s="24" t="s">
        <v>138</v>
      </c>
      <c r="F2716" s="24" t="s">
        <v>13</v>
      </c>
      <c r="G2716" s="21"/>
      <c r="H2716" s="21"/>
    </row>
    <row r="2717" spans="1:8" s="6" customFormat="1" ht="47.25" x14ac:dyDescent="0.2">
      <c r="A2717" s="43">
        <f>+'Key Dates'!$B$9-4</f>
        <v>43532</v>
      </c>
      <c r="B2717" s="43">
        <f>+'Key Dates'!$B$9-4</f>
        <v>43532</v>
      </c>
      <c r="C2717" s="25" t="s">
        <v>699</v>
      </c>
      <c r="D2717" s="23" t="s">
        <v>12</v>
      </c>
      <c r="E2717" s="24" t="s">
        <v>158</v>
      </c>
      <c r="F2717" s="24" t="s">
        <v>13</v>
      </c>
      <c r="G2717" s="21"/>
      <c r="H2717" s="21"/>
    </row>
    <row r="2718" spans="1:8" s="6" customFormat="1" ht="63" x14ac:dyDescent="0.2">
      <c r="A2718" s="43">
        <f>+'Key Dates'!$B$9-4</f>
        <v>43532</v>
      </c>
      <c r="B2718" s="43">
        <f>+'Key Dates'!$B$9-4</f>
        <v>43532</v>
      </c>
      <c r="C2718" s="25" t="s">
        <v>700</v>
      </c>
      <c r="D2718" s="23" t="s">
        <v>12</v>
      </c>
      <c r="E2718" s="24" t="s">
        <v>156</v>
      </c>
      <c r="F2718" s="24" t="s">
        <v>13</v>
      </c>
      <c r="G2718" s="21"/>
      <c r="H2718" s="21"/>
    </row>
    <row r="2719" spans="1:8" s="6" customFormat="1" ht="110.25" x14ac:dyDescent="0.2">
      <c r="A2719" s="43">
        <f>+'Key Dates'!$B$39-32</f>
        <v>43532</v>
      </c>
      <c r="B2719" s="43">
        <f>+'Key Dates'!$B$39-32</f>
        <v>43532</v>
      </c>
      <c r="C2719" s="25" t="s">
        <v>1173</v>
      </c>
      <c r="D2719" s="23" t="s">
        <v>1142</v>
      </c>
      <c r="E2719" s="24" t="s">
        <v>211</v>
      </c>
      <c r="F2719" s="24" t="s">
        <v>49</v>
      </c>
      <c r="G2719" s="21"/>
      <c r="H2719" s="21"/>
    </row>
    <row r="2720" spans="1:8" s="6" customFormat="1" ht="110.25" x14ac:dyDescent="0.2">
      <c r="A2720" s="43">
        <f>+'Key Dates'!$B$9-3</f>
        <v>43533</v>
      </c>
      <c r="B2720" s="43">
        <f>+'Key Dates'!$B$9-3</f>
        <v>43533</v>
      </c>
      <c r="C2720" s="22" t="s">
        <v>2221</v>
      </c>
      <c r="D2720" s="23" t="s">
        <v>33</v>
      </c>
      <c r="E2720" s="24" t="s">
        <v>138</v>
      </c>
      <c r="F2720" s="24" t="s">
        <v>2145</v>
      </c>
      <c r="G2720" s="21"/>
      <c r="H2720" s="21"/>
    </row>
    <row r="2721" spans="1:8" s="6" customFormat="1" ht="126" x14ac:dyDescent="0.2">
      <c r="A2721" s="43">
        <f>+'Key Dates'!$B$9-3</f>
        <v>43533</v>
      </c>
      <c r="B2721" s="43">
        <f>+'Key Dates'!$B$9-3</f>
        <v>43533</v>
      </c>
      <c r="C2721" s="22" t="s">
        <v>2222</v>
      </c>
      <c r="D2721" s="23" t="s">
        <v>33</v>
      </c>
      <c r="E2721" s="24" t="s">
        <v>158</v>
      </c>
      <c r="F2721" s="24" t="s">
        <v>2145</v>
      </c>
      <c r="G2721" s="21"/>
      <c r="H2721" s="21"/>
    </row>
    <row r="2722" spans="1:8" s="6" customFormat="1" ht="126" x14ac:dyDescent="0.2">
      <c r="A2722" s="43">
        <f>+'Key Dates'!$B$9-3</f>
        <v>43533</v>
      </c>
      <c r="B2722" s="43">
        <f>+'Key Dates'!$B$9-3</f>
        <v>43533</v>
      </c>
      <c r="C2722" s="22" t="s">
        <v>2347</v>
      </c>
      <c r="D2722" s="23" t="s">
        <v>33</v>
      </c>
      <c r="E2722" s="24" t="s">
        <v>156</v>
      </c>
      <c r="F2722" s="24" t="s">
        <v>2145</v>
      </c>
      <c r="G2722" s="21"/>
      <c r="H2722" s="21"/>
    </row>
    <row r="2723" spans="1:8" s="6" customFormat="1" ht="141.75" x14ac:dyDescent="0.2">
      <c r="A2723" s="43">
        <f>+'Key Dates'!$B$39-30</f>
        <v>43534</v>
      </c>
      <c r="B2723" s="43">
        <f>+'Key Dates'!$B$39-15</f>
        <v>43549</v>
      </c>
      <c r="C2723" s="25" t="s">
        <v>1686</v>
      </c>
      <c r="D2723" s="23" t="s">
        <v>1673</v>
      </c>
      <c r="E2723" s="24" t="s">
        <v>211</v>
      </c>
      <c r="F2723" s="24" t="s">
        <v>10</v>
      </c>
      <c r="G2723" s="21"/>
      <c r="H2723" s="21"/>
    </row>
    <row r="2724" spans="1:8" s="6" customFormat="1" ht="110.25" x14ac:dyDescent="0.2">
      <c r="A2724" s="43">
        <f>+'Key Dates'!$B$39-30</f>
        <v>43534</v>
      </c>
      <c r="B2724" s="43">
        <f>+'Key Dates'!$B$39-14</f>
        <v>43550</v>
      </c>
      <c r="C2724" s="25" t="s">
        <v>1555</v>
      </c>
      <c r="D2724" s="23" t="s">
        <v>22</v>
      </c>
      <c r="E2724" s="24" t="s">
        <v>211</v>
      </c>
      <c r="F2724" s="24" t="s">
        <v>2144</v>
      </c>
      <c r="G2724" s="21"/>
      <c r="H2724" s="21"/>
    </row>
    <row r="2725" spans="1:8" s="6" customFormat="1" ht="220.5" x14ac:dyDescent="0.2">
      <c r="A2725" s="43">
        <f>+'Key Dates'!$B$39-30</f>
        <v>43534</v>
      </c>
      <c r="B2725" s="43">
        <f>+'Key Dates'!$B$39+1</f>
        <v>43565</v>
      </c>
      <c r="C2725" s="22" t="s">
        <v>2460</v>
      </c>
      <c r="D2725" s="23" t="s">
        <v>1750</v>
      </c>
      <c r="E2725" s="24" t="s">
        <v>211</v>
      </c>
      <c r="F2725" s="24" t="s">
        <v>2144</v>
      </c>
      <c r="G2725" s="21"/>
      <c r="H2725" s="21"/>
    </row>
    <row r="2726" spans="1:8" s="6" customFormat="1" ht="173.25" x14ac:dyDescent="0.2">
      <c r="A2726" s="43">
        <f>+'Key Dates'!$B$9-1</f>
        <v>43535</v>
      </c>
      <c r="B2726" s="43">
        <f>+'Key Dates'!$B$9-1</f>
        <v>43535</v>
      </c>
      <c r="C2726" s="22" t="s">
        <v>2348</v>
      </c>
      <c r="D2726" s="23" t="s">
        <v>735</v>
      </c>
      <c r="E2726" s="24" t="s">
        <v>138</v>
      </c>
      <c r="F2726" s="24" t="s">
        <v>2145</v>
      </c>
      <c r="G2726" s="21"/>
      <c r="H2726" s="21"/>
    </row>
    <row r="2727" spans="1:8" s="6" customFormat="1" ht="189" x14ac:dyDescent="0.2">
      <c r="A2727" s="43">
        <f>+'Key Dates'!$B$9-1</f>
        <v>43535</v>
      </c>
      <c r="B2727" s="43">
        <f>+'Key Dates'!$B$9-1</f>
        <v>43535</v>
      </c>
      <c r="C2727" s="22" t="s">
        <v>2225</v>
      </c>
      <c r="D2727" s="23" t="s">
        <v>735</v>
      </c>
      <c r="E2727" s="24" t="s">
        <v>158</v>
      </c>
      <c r="F2727" s="24" t="s">
        <v>2145</v>
      </c>
      <c r="G2727" s="21"/>
      <c r="H2727" s="21"/>
    </row>
    <row r="2728" spans="1:8" s="6" customFormat="1" ht="189" x14ac:dyDescent="0.2">
      <c r="A2728" s="43">
        <f>+'Key Dates'!$B$9-1</f>
        <v>43535</v>
      </c>
      <c r="B2728" s="43">
        <f>+'Key Dates'!$B$9-1</f>
        <v>43535</v>
      </c>
      <c r="C2728" s="22" t="s">
        <v>2349</v>
      </c>
      <c r="D2728" s="23" t="s">
        <v>735</v>
      </c>
      <c r="E2728" s="24" t="s">
        <v>156</v>
      </c>
      <c r="F2728" s="24" t="s">
        <v>2145</v>
      </c>
      <c r="G2728" s="21"/>
      <c r="H2728" s="21"/>
    </row>
    <row r="2729" spans="1:8" s="6" customFormat="1" ht="78.75" x14ac:dyDescent="0.2">
      <c r="A2729" s="43">
        <f>+'Key Dates'!$B$9-1</f>
        <v>43535</v>
      </c>
      <c r="B2729" s="43">
        <f>+'Key Dates'!$B$9-1</f>
        <v>43535</v>
      </c>
      <c r="C2729" s="22" t="s">
        <v>2227</v>
      </c>
      <c r="D2729" s="23" t="s">
        <v>33</v>
      </c>
      <c r="E2729" s="24" t="s">
        <v>138</v>
      </c>
      <c r="F2729" s="24" t="s">
        <v>2145</v>
      </c>
      <c r="G2729" s="21"/>
      <c r="H2729" s="21"/>
    </row>
    <row r="2730" spans="1:8" s="6" customFormat="1" ht="78.75" x14ac:dyDescent="0.2">
      <c r="A2730" s="43">
        <f>+'Key Dates'!$B$9-1</f>
        <v>43535</v>
      </c>
      <c r="B2730" s="43">
        <f>+'Key Dates'!$B$9-1</f>
        <v>43535</v>
      </c>
      <c r="C2730" s="22" t="s">
        <v>2350</v>
      </c>
      <c r="D2730" s="23" t="s">
        <v>33</v>
      </c>
      <c r="E2730" s="24" t="s">
        <v>158</v>
      </c>
      <c r="F2730" s="24" t="s">
        <v>2145</v>
      </c>
      <c r="G2730" s="21"/>
      <c r="H2730" s="21"/>
    </row>
    <row r="2731" spans="1:8" s="6" customFormat="1" ht="94.5" x14ac:dyDescent="0.2">
      <c r="A2731" s="43">
        <f>+'Key Dates'!$B$9-1</f>
        <v>43535</v>
      </c>
      <c r="B2731" s="43">
        <f>+'Key Dates'!$B$9-1</f>
        <v>43535</v>
      </c>
      <c r="C2731" s="22" t="s">
        <v>2351</v>
      </c>
      <c r="D2731" s="23" t="s">
        <v>33</v>
      </c>
      <c r="E2731" s="24" t="s">
        <v>156</v>
      </c>
      <c r="F2731" s="24" t="s">
        <v>2145</v>
      </c>
      <c r="G2731" s="21"/>
      <c r="H2731" s="21"/>
    </row>
    <row r="2732" spans="1:8" s="6" customFormat="1" ht="78.75" x14ac:dyDescent="0.2">
      <c r="A2732" s="43">
        <f>+'Key Dates'!$B$9-1</f>
        <v>43535</v>
      </c>
      <c r="B2732" s="43">
        <f>+'Key Dates'!$B$9-1</f>
        <v>43535</v>
      </c>
      <c r="C2732" s="25" t="s">
        <v>763</v>
      </c>
      <c r="D2732" s="23" t="s">
        <v>26</v>
      </c>
      <c r="E2732" s="24" t="s">
        <v>138</v>
      </c>
      <c r="F2732" s="24" t="s">
        <v>49</v>
      </c>
      <c r="G2732" s="21"/>
      <c r="H2732" s="21"/>
    </row>
    <row r="2733" spans="1:8" s="6" customFormat="1" ht="78.75" x14ac:dyDescent="0.2">
      <c r="A2733" s="43">
        <f>+'Key Dates'!$B$9-1</f>
        <v>43535</v>
      </c>
      <c r="B2733" s="43">
        <f>+'Key Dates'!$B$9-1</f>
        <v>43535</v>
      </c>
      <c r="C2733" s="25" t="s">
        <v>764</v>
      </c>
      <c r="D2733" s="23" t="s">
        <v>26</v>
      </c>
      <c r="E2733" s="24" t="s">
        <v>158</v>
      </c>
      <c r="F2733" s="24" t="s">
        <v>49</v>
      </c>
      <c r="G2733" s="21"/>
      <c r="H2733" s="21"/>
    </row>
    <row r="2734" spans="1:8" s="6" customFormat="1" ht="78.75" x14ac:dyDescent="0.2">
      <c r="A2734" s="43">
        <f>+'Key Dates'!$B$9-1</f>
        <v>43535</v>
      </c>
      <c r="B2734" s="43">
        <f>+'Key Dates'!$B$9-1</f>
        <v>43535</v>
      </c>
      <c r="C2734" s="25" t="s">
        <v>765</v>
      </c>
      <c r="D2734" s="23" t="s">
        <v>26</v>
      </c>
      <c r="E2734" s="24" t="s">
        <v>156</v>
      </c>
      <c r="F2734" s="24" t="s">
        <v>49</v>
      </c>
      <c r="G2734" s="21"/>
      <c r="H2734" s="21"/>
    </row>
    <row r="2735" spans="1:8" s="6" customFormat="1" ht="63" x14ac:dyDescent="0.2">
      <c r="A2735" s="43">
        <f>+'Key Dates'!$B$9-1</f>
        <v>43535</v>
      </c>
      <c r="B2735" s="43">
        <f>+'Key Dates'!$B$9-1</f>
        <v>43535</v>
      </c>
      <c r="C2735" s="25" t="s">
        <v>766</v>
      </c>
      <c r="D2735" s="23" t="s">
        <v>27</v>
      </c>
      <c r="E2735" s="24" t="s">
        <v>138</v>
      </c>
      <c r="F2735" s="24" t="s">
        <v>52</v>
      </c>
      <c r="G2735" s="21"/>
      <c r="H2735" s="21"/>
    </row>
    <row r="2736" spans="1:8" s="6" customFormat="1" ht="63" x14ac:dyDescent="0.2">
      <c r="A2736" s="43">
        <f>+'Key Dates'!$B$9-1</f>
        <v>43535</v>
      </c>
      <c r="B2736" s="43">
        <f>+'Key Dates'!$B$9-1</f>
        <v>43535</v>
      </c>
      <c r="C2736" s="25" t="s">
        <v>767</v>
      </c>
      <c r="D2736" s="23" t="s">
        <v>27</v>
      </c>
      <c r="E2736" s="24" t="s">
        <v>158</v>
      </c>
      <c r="F2736" s="24" t="s">
        <v>52</v>
      </c>
      <c r="G2736" s="21"/>
      <c r="H2736" s="21"/>
    </row>
    <row r="2737" spans="1:8" s="6" customFormat="1" ht="63" x14ac:dyDescent="0.2">
      <c r="A2737" s="43">
        <f>+'Key Dates'!$B$9-1</f>
        <v>43535</v>
      </c>
      <c r="B2737" s="43">
        <f>+'Key Dates'!$B$9-1</f>
        <v>43535</v>
      </c>
      <c r="C2737" s="25" t="s">
        <v>768</v>
      </c>
      <c r="D2737" s="23" t="s">
        <v>27</v>
      </c>
      <c r="E2737" s="24" t="s">
        <v>156</v>
      </c>
      <c r="F2737" s="24" t="s">
        <v>52</v>
      </c>
      <c r="G2737" s="21"/>
      <c r="H2737" s="21"/>
    </row>
    <row r="2738" spans="1:8" s="6" customFormat="1" ht="31.5" x14ac:dyDescent="0.2">
      <c r="A2738" s="43">
        <f>+'Key Dates'!$B$9</f>
        <v>43536</v>
      </c>
      <c r="B2738" s="43">
        <f>+'Key Dates'!$B$9</f>
        <v>43536</v>
      </c>
      <c r="C2738" s="25" t="s">
        <v>785</v>
      </c>
      <c r="D2738" s="23" t="s">
        <v>25</v>
      </c>
      <c r="E2738" s="24" t="s">
        <v>138</v>
      </c>
      <c r="F2738" s="24" t="s">
        <v>13</v>
      </c>
      <c r="G2738" s="21"/>
      <c r="H2738" s="21"/>
    </row>
    <row r="2739" spans="1:8" s="6" customFormat="1" ht="31.5" x14ac:dyDescent="0.2">
      <c r="A2739" s="43">
        <f>+'Key Dates'!$B$9</f>
        <v>43536</v>
      </c>
      <c r="B2739" s="43">
        <f>+'Key Dates'!$B$9</f>
        <v>43536</v>
      </c>
      <c r="C2739" s="25" t="s">
        <v>786</v>
      </c>
      <c r="D2739" s="23" t="s">
        <v>25</v>
      </c>
      <c r="E2739" s="24" t="s">
        <v>158</v>
      </c>
      <c r="F2739" s="24" t="s">
        <v>13</v>
      </c>
      <c r="G2739" s="21"/>
      <c r="H2739" s="21"/>
    </row>
    <row r="2740" spans="1:8" s="6" customFormat="1" ht="47.25" x14ac:dyDescent="0.2">
      <c r="A2740" s="43">
        <f>+'Key Dates'!$B$9</f>
        <v>43536</v>
      </c>
      <c r="B2740" s="43">
        <f>+'Key Dates'!$B$9</f>
        <v>43536</v>
      </c>
      <c r="C2740" s="25" t="s">
        <v>798</v>
      </c>
      <c r="D2740" s="23" t="s">
        <v>25</v>
      </c>
      <c r="E2740" s="24" t="s">
        <v>156</v>
      </c>
      <c r="F2740" s="24" t="s">
        <v>13</v>
      </c>
      <c r="G2740" s="21"/>
      <c r="H2740" s="21"/>
    </row>
    <row r="2741" spans="1:8" s="6" customFormat="1" ht="78.75" x14ac:dyDescent="0.2">
      <c r="A2741" s="43">
        <f>+'Key Dates'!$B$9</f>
        <v>43536</v>
      </c>
      <c r="B2741" s="43">
        <f>+'Key Dates'!$B$9</f>
        <v>43536</v>
      </c>
      <c r="C2741" s="25" t="s">
        <v>811</v>
      </c>
      <c r="D2741" s="23" t="s">
        <v>91</v>
      </c>
      <c r="E2741" s="24" t="s">
        <v>138</v>
      </c>
      <c r="F2741" s="24" t="s">
        <v>3</v>
      </c>
      <c r="G2741" s="21"/>
      <c r="H2741" s="21"/>
    </row>
    <row r="2742" spans="1:8" s="6" customFormat="1" ht="78.75" x14ac:dyDescent="0.2">
      <c r="A2742" s="43">
        <f>+'Key Dates'!$B$9</f>
        <v>43536</v>
      </c>
      <c r="B2742" s="43">
        <f>+'Key Dates'!$B$9</f>
        <v>43536</v>
      </c>
      <c r="C2742" s="25" t="s">
        <v>812</v>
      </c>
      <c r="D2742" s="23" t="s">
        <v>91</v>
      </c>
      <c r="E2742" s="24" t="s">
        <v>158</v>
      </c>
      <c r="F2742" s="24" t="s">
        <v>3</v>
      </c>
      <c r="G2742" s="21"/>
      <c r="H2742" s="21"/>
    </row>
    <row r="2743" spans="1:8" s="6" customFormat="1" ht="78.75" x14ac:dyDescent="0.2">
      <c r="A2743" s="43">
        <f>+'Key Dates'!$B$9</f>
        <v>43536</v>
      </c>
      <c r="B2743" s="43">
        <f>+'Key Dates'!$B$9</f>
        <v>43536</v>
      </c>
      <c r="C2743" s="25" t="s">
        <v>813</v>
      </c>
      <c r="D2743" s="23" t="s">
        <v>91</v>
      </c>
      <c r="E2743" s="24" t="s">
        <v>156</v>
      </c>
      <c r="F2743" s="24" t="s">
        <v>3</v>
      </c>
      <c r="G2743" s="21"/>
      <c r="H2743" s="21"/>
    </row>
    <row r="2744" spans="1:8" s="6" customFormat="1" ht="78.75" x14ac:dyDescent="0.2">
      <c r="A2744" s="43">
        <f>+'Key Dates'!$B$9</f>
        <v>43536</v>
      </c>
      <c r="B2744" s="43">
        <f>+'Key Dates'!$B$9</f>
        <v>43536</v>
      </c>
      <c r="C2744" s="25" t="s">
        <v>814</v>
      </c>
      <c r="D2744" s="23" t="s">
        <v>91</v>
      </c>
      <c r="E2744" s="24" t="s">
        <v>146</v>
      </c>
      <c r="F2744" s="24" t="s">
        <v>3</v>
      </c>
      <c r="G2744" s="21"/>
      <c r="H2744" s="21"/>
    </row>
    <row r="2745" spans="1:8" s="6" customFormat="1" ht="78.75" x14ac:dyDescent="0.2">
      <c r="A2745" s="43">
        <f>+'Key Dates'!$B$9</f>
        <v>43536</v>
      </c>
      <c r="B2745" s="43">
        <f>+'Key Dates'!$B$9</f>
        <v>43536</v>
      </c>
      <c r="C2745" s="25" t="s">
        <v>815</v>
      </c>
      <c r="D2745" s="23" t="s">
        <v>91</v>
      </c>
      <c r="E2745" s="24" t="s">
        <v>147</v>
      </c>
      <c r="F2745" s="24" t="s">
        <v>3</v>
      </c>
      <c r="G2745" s="21"/>
      <c r="H2745" s="21"/>
    </row>
    <row r="2746" spans="1:8" s="6" customFormat="1" ht="126" x14ac:dyDescent="0.2">
      <c r="A2746" s="43">
        <f>+'Key Dates'!$B$9</f>
        <v>43536</v>
      </c>
      <c r="B2746" s="43">
        <f>+'Key Dates'!$B$9</f>
        <v>43536</v>
      </c>
      <c r="C2746" s="25" t="s">
        <v>816</v>
      </c>
      <c r="D2746" s="23" t="s">
        <v>7</v>
      </c>
      <c r="E2746" s="24" t="s">
        <v>138</v>
      </c>
      <c r="F2746" s="24" t="s">
        <v>13</v>
      </c>
      <c r="G2746" s="21"/>
      <c r="H2746" s="21"/>
    </row>
    <row r="2747" spans="1:8" s="6" customFormat="1" ht="126" x14ac:dyDescent="0.2">
      <c r="A2747" s="43">
        <f>+'Key Dates'!$B$9</f>
        <v>43536</v>
      </c>
      <c r="B2747" s="43">
        <f>+'Key Dates'!$B$9</f>
        <v>43536</v>
      </c>
      <c r="C2747" s="25" t="s">
        <v>817</v>
      </c>
      <c r="D2747" s="23" t="s">
        <v>7</v>
      </c>
      <c r="E2747" s="24" t="s">
        <v>158</v>
      </c>
      <c r="F2747" s="24" t="s">
        <v>13</v>
      </c>
      <c r="G2747" s="21"/>
      <c r="H2747" s="21"/>
    </row>
    <row r="2748" spans="1:8" s="6" customFormat="1" ht="126" x14ac:dyDescent="0.2">
      <c r="A2748" s="43">
        <f>+'Key Dates'!$B$9</f>
        <v>43536</v>
      </c>
      <c r="B2748" s="43">
        <f>+'Key Dates'!$B$9</f>
        <v>43536</v>
      </c>
      <c r="C2748" s="25" t="s">
        <v>818</v>
      </c>
      <c r="D2748" s="23" t="s">
        <v>7</v>
      </c>
      <c r="E2748" s="24" t="s">
        <v>143</v>
      </c>
      <c r="F2748" s="24" t="s">
        <v>13</v>
      </c>
      <c r="G2748" s="21"/>
      <c r="H2748" s="21"/>
    </row>
    <row r="2749" spans="1:8" s="6" customFormat="1" ht="126" x14ac:dyDescent="0.2">
      <c r="A2749" s="43">
        <f>+'Key Dates'!$B$9</f>
        <v>43536</v>
      </c>
      <c r="B2749" s="43">
        <f>+'Key Dates'!$B$9</f>
        <v>43536</v>
      </c>
      <c r="C2749" s="25" t="s">
        <v>819</v>
      </c>
      <c r="D2749" s="23" t="s">
        <v>7</v>
      </c>
      <c r="E2749" s="24" t="s">
        <v>156</v>
      </c>
      <c r="F2749" s="24" t="s">
        <v>13</v>
      </c>
      <c r="G2749" s="21"/>
      <c r="H2749" s="21"/>
    </row>
    <row r="2750" spans="1:8" s="6" customFormat="1" ht="126" x14ac:dyDescent="0.2">
      <c r="A2750" s="43">
        <f>+'Key Dates'!$B$9</f>
        <v>43536</v>
      </c>
      <c r="B2750" s="43">
        <f>+'Key Dates'!$B$9</f>
        <v>43536</v>
      </c>
      <c r="C2750" s="25" t="s">
        <v>820</v>
      </c>
      <c r="D2750" s="23" t="s">
        <v>7</v>
      </c>
      <c r="E2750" s="24" t="s">
        <v>135</v>
      </c>
      <c r="F2750" s="24" t="s">
        <v>13</v>
      </c>
      <c r="G2750" s="21"/>
      <c r="H2750" s="21"/>
    </row>
    <row r="2751" spans="1:8" s="6" customFormat="1" ht="126" x14ac:dyDescent="0.2">
      <c r="A2751" s="43">
        <f>+'Key Dates'!$B$9</f>
        <v>43536</v>
      </c>
      <c r="B2751" s="43">
        <f>+'Key Dates'!$B$9</f>
        <v>43536</v>
      </c>
      <c r="C2751" s="25" t="s">
        <v>821</v>
      </c>
      <c r="D2751" s="23" t="s">
        <v>7</v>
      </c>
      <c r="E2751" s="24" t="s">
        <v>146</v>
      </c>
      <c r="F2751" s="24" t="s">
        <v>13</v>
      </c>
      <c r="G2751" s="21"/>
      <c r="H2751" s="21"/>
    </row>
    <row r="2752" spans="1:8" s="6" customFormat="1" ht="141.75" x14ac:dyDescent="0.2">
      <c r="A2752" s="43">
        <f>+'Key Dates'!$B$9</f>
        <v>43536</v>
      </c>
      <c r="B2752" s="43">
        <f>+'Key Dates'!$B$9</f>
        <v>43536</v>
      </c>
      <c r="C2752" s="25" t="s">
        <v>822</v>
      </c>
      <c r="D2752" s="23" t="s">
        <v>7</v>
      </c>
      <c r="E2752" s="24" t="s">
        <v>147</v>
      </c>
      <c r="F2752" s="24" t="s">
        <v>13</v>
      </c>
      <c r="G2752" s="21"/>
      <c r="H2752" s="21"/>
    </row>
    <row r="2753" spans="1:8" s="6" customFormat="1" ht="94.5" x14ac:dyDescent="0.2">
      <c r="A2753" s="43">
        <f>+'Key Dates'!$B$9</f>
        <v>43536</v>
      </c>
      <c r="B2753" s="43">
        <f>+'Key Dates'!$B$9</f>
        <v>43536</v>
      </c>
      <c r="C2753" s="25" t="s">
        <v>861</v>
      </c>
      <c r="D2753" s="23" t="s">
        <v>97</v>
      </c>
      <c r="E2753" s="24" t="s">
        <v>138</v>
      </c>
      <c r="F2753" s="24" t="s">
        <v>13</v>
      </c>
      <c r="G2753" s="21"/>
      <c r="H2753" s="21"/>
    </row>
    <row r="2754" spans="1:8" s="6" customFormat="1" ht="94.5" x14ac:dyDescent="0.2">
      <c r="A2754" s="43">
        <f>+'Key Dates'!$B$9</f>
        <v>43536</v>
      </c>
      <c r="B2754" s="43">
        <f>+'Key Dates'!$B$9</f>
        <v>43536</v>
      </c>
      <c r="C2754" s="25" t="s">
        <v>862</v>
      </c>
      <c r="D2754" s="23" t="s">
        <v>97</v>
      </c>
      <c r="E2754" s="24" t="s">
        <v>158</v>
      </c>
      <c r="F2754" s="24" t="s">
        <v>13</v>
      </c>
      <c r="G2754" s="21"/>
      <c r="H2754" s="21"/>
    </row>
    <row r="2755" spans="1:8" s="6" customFormat="1" ht="110.25" x14ac:dyDescent="0.2">
      <c r="A2755" s="43">
        <f>+'Key Dates'!$B$9</f>
        <v>43536</v>
      </c>
      <c r="B2755" s="43">
        <f>+'Key Dates'!$B$9</f>
        <v>43536</v>
      </c>
      <c r="C2755" s="25" t="s">
        <v>859</v>
      </c>
      <c r="D2755" s="23" t="s">
        <v>97</v>
      </c>
      <c r="E2755" s="24" t="s">
        <v>156</v>
      </c>
      <c r="F2755" s="24" t="s">
        <v>13</v>
      </c>
      <c r="G2755" s="21"/>
      <c r="H2755" s="21"/>
    </row>
    <row r="2756" spans="1:8" s="6" customFormat="1" ht="141.75" x14ac:dyDescent="0.2">
      <c r="A2756" s="43">
        <f>+'Key Dates'!$B$9</f>
        <v>43536</v>
      </c>
      <c r="B2756" s="43">
        <f>+'Key Dates'!$B$9</f>
        <v>43536</v>
      </c>
      <c r="C2756" s="25" t="s">
        <v>863</v>
      </c>
      <c r="D2756" s="23" t="s">
        <v>98</v>
      </c>
      <c r="E2756" s="24" t="s">
        <v>138</v>
      </c>
      <c r="F2756" s="24" t="s">
        <v>13</v>
      </c>
      <c r="G2756" s="21"/>
      <c r="H2756" s="21"/>
    </row>
    <row r="2757" spans="1:8" s="6" customFormat="1" ht="141.75" x14ac:dyDescent="0.2">
      <c r="A2757" s="43">
        <f>+'Key Dates'!$B$9</f>
        <v>43536</v>
      </c>
      <c r="B2757" s="43">
        <f>+'Key Dates'!$B$9</f>
        <v>43536</v>
      </c>
      <c r="C2757" s="25" t="s">
        <v>864</v>
      </c>
      <c r="D2757" s="23" t="s">
        <v>98</v>
      </c>
      <c r="E2757" s="24" t="s">
        <v>158</v>
      </c>
      <c r="F2757" s="24" t="s">
        <v>13</v>
      </c>
      <c r="G2757" s="21"/>
      <c r="H2757" s="21"/>
    </row>
    <row r="2758" spans="1:8" s="6" customFormat="1" ht="141.75" x14ac:dyDescent="0.2">
      <c r="A2758" s="43">
        <f>+'Key Dates'!$B$9</f>
        <v>43536</v>
      </c>
      <c r="B2758" s="43">
        <f>+'Key Dates'!$B$9</f>
        <v>43536</v>
      </c>
      <c r="C2758" s="25" t="s">
        <v>860</v>
      </c>
      <c r="D2758" s="23" t="s">
        <v>98</v>
      </c>
      <c r="E2758" s="24" t="s">
        <v>156</v>
      </c>
      <c r="F2758" s="24" t="s">
        <v>13</v>
      </c>
      <c r="G2758" s="21"/>
      <c r="H2758" s="21"/>
    </row>
    <row r="2759" spans="1:8" s="6" customFormat="1" ht="189" x14ac:dyDescent="0.2">
      <c r="A2759" s="43">
        <f>+'Key Dates'!$B$9</f>
        <v>43536</v>
      </c>
      <c r="B2759" s="43">
        <f>+'Key Dates'!$B$9</f>
        <v>43536</v>
      </c>
      <c r="C2759" s="22" t="s">
        <v>2352</v>
      </c>
      <c r="D2759" s="23" t="s">
        <v>55</v>
      </c>
      <c r="E2759" s="24" t="s">
        <v>138</v>
      </c>
      <c r="F2759" s="24" t="s">
        <v>2145</v>
      </c>
      <c r="G2759" s="21"/>
      <c r="H2759" s="21"/>
    </row>
    <row r="2760" spans="1:8" s="6" customFormat="1" ht="189" x14ac:dyDescent="0.2">
      <c r="A2760" s="43">
        <f>+'Key Dates'!$B$9</f>
        <v>43536</v>
      </c>
      <c r="B2760" s="43">
        <f>+'Key Dates'!$B$9</f>
        <v>43536</v>
      </c>
      <c r="C2760" s="22" t="s">
        <v>2353</v>
      </c>
      <c r="D2760" s="23" t="s">
        <v>55</v>
      </c>
      <c r="E2760" s="24" t="s">
        <v>158</v>
      </c>
      <c r="F2760" s="24" t="s">
        <v>2145</v>
      </c>
      <c r="G2760" s="21"/>
      <c r="H2760" s="21"/>
    </row>
    <row r="2761" spans="1:8" s="6" customFormat="1" ht="189" x14ac:dyDescent="0.2">
      <c r="A2761" s="43">
        <f>+'Key Dates'!$B$9</f>
        <v>43536</v>
      </c>
      <c r="B2761" s="43">
        <f>+'Key Dates'!$B$9</f>
        <v>43536</v>
      </c>
      <c r="C2761" s="22" t="s">
        <v>2354</v>
      </c>
      <c r="D2761" s="23" t="s">
        <v>55</v>
      </c>
      <c r="E2761" s="24" t="s">
        <v>156</v>
      </c>
      <c r="F2761" s="24" t="s">
        <v>2145</v>
      </c>
      <c r="G2761" s="21"/>
      <c r="H2761" s="21"/>
    </row>
    <row r="2762" spans="1:8" s="6" customFormat="1" ht="157.5" x14ac:dyDescent="0.2">
      <c r="A2762" s="43">
        <f>+'Key Dates'!$B$9</f>
        <v>43536</v>
      </c>
      <c r="B2762" s="43">
        <f>+'Key Dates'!$B$9</f>
        <v>43536</v>
      </c>
      <c r="C2762" s="22" t="s">
        <v>2355</v>
      </c>
      <c r="D2762" s="23" t="s">
        <v>868</v>
      </c>
      <c r="E2762" s="24" t="s">
        <v>138</v>
      </c>
      <c r="F2762" s="24" t="s">
        <v>2145</v>
      </c>
      <c r="G2762" s="21"/>
      <c r="H2762" s="21"/>
    </row>
    <row r="2763" spans="1:8" s="6" customFormat="1" ht="157.5" x14ac:dyDescent="0.2">
      <c r="A2763" s="43">
        <f>+'Key Dates'!$B$9</f>
        <v>43536</v>
      </c>
      <c r="B2763" s="43">
        <f>+'Key Dates'!$B$9</f>
        <v>43536</v>
      </c>
      <c r="C2763" s="22" t="s">
        <v>2356</v>
      </c>
      <c r="D2763" s="23" t="s">
        <v>868</v>
      </c>
      <c r="E2763" s="24" t="s">
        <v>158</v>
      </c>
      <c r="F2763" s="24" t="s">
        <v>2145</v>
      </c>
      <c r="G2763" s="21"/>
      <c r="H2763" s="21"/>
    </row>
    <row r="2764" spans="1:8" s="6" customFormat="1" ht="157.5" x14ac:dyDescent="0.2">
      <c r="A2764" s="43">
        <f>+'Key Dates'!$B$9</f>
        <v>43536</v>
      </c>
      <c r="B2764" s="43">
        <f>+'Key Dates'!$B$9</f>
        <v>43536</v>
      </c>
      <c r="C2764" s="22" t="s">
        <v>2235</v>
      </c>
      <c r="D2764" s="23" t="s">
        <v>868</v>
      </c>
      <c r="E2764" s="24" t="s">
        <v>156</v>
      </c>
      <c r="F2764" s="24" t="s">
        <v>2145</v>
      </c>
      <c r="G2764" s="21"/>
      <c r="H2764" s="21"/>
    </row>
    <row r="2765" spans="1:8" s="6" customFormat="1" x14ac:dyDescent="0.2">
      <c r="A2765" s="56" t="s">
        <v>2151</v>
      </c>
      <c r="B2765" s="56"/>
      <c r="C2765" s="56"/>
      <c r="D2765" s="56"/>
      <c r="E2765" s="56"/>
      <c r="F2765" s="56"/>
      <c r="G2765" s="21"/>
      <c r="H2765" s="21"/>
    </row>
    <row r="2766" spans="1:8" s="6" customFormat="1" hidden="1" x14ac:dyDescent="0.2">
      <c r="A2766" s="45"/>
      <c r="B2766" s="45"/>
      <c r="C2766" s="45"/>
      <c r="D2766" s="45"/>
      <c r="E2766" s="45"/>
      <c r="F2766" s="45"/>
      <c r="G2766" s="21"/>
      <c r="H2766" s="21"/>
    </row>
    <row r="2767" spans="1:8" s="6" customFormat="1" hidden="1" x14ac:dyDescent="0.2">
      <c r="A2767" s="45"/>
      <c r="B2767" s="45"/>
      <c r="C2767" s="45"/>
      <c r="D2767" s="45"/>
      <c r="E2767" s="45"/>
      <c r="F2767" s="45"/>
      <c r="G2767" s="21"/>
      <c r="H2767" s="21"/>
    </row>
    <row r="2768" spans="1:8" s="6" customFormat="1" hidden="1" x14ac:dyDescent="0.2">
      <c r="A2768" s="45"/>
      <c r="B2768" s="45"/>
      <c r="C2768" s="45"/>
      <c r="D2768" s="45"/>
      <c r="E2768" s="45"/>
      <c r="F2768" s="45"/>
      <c r="G2768" s="21"/>
      <c r="H2768" s="21"/>
    </row>
    <row r="2769" spans="1:8" s="6" customFormat="1" hidden="1" x14ac:dyDescent="0.2">
      <c r="A2769" s="45"/>
      <c r="B2769" s="45"/>
      <c r="C2769" s="45"/>
      <c r="D2769" s="45"/>
      <c r="E2769" s="45"/>
      <c r="F2769" s="45"/>
      <c r="G2769" s="21"/>
      <c r="H2769" s="21"/>
    </row>
    <row r="2770" spans="1:8" s="6" customFormat="1" hidden="1" x14ac:dyDescent="0.2">
      <c r="A2770" s="45"/>
      <c r="B2770" s="45"/>
      <c r="C2770" s="45"/>
      <c r="D2770" s="45"/>
      <c r="E2770" s="45"/>
      <c r="F2770" s="45"/>
      <c r="G2770" s="21"/>
      <c r="H2770" s="21"/>
    </row>
    <row r="2771" spans="1:8" s="6" customFormat="1" hidden="1" x14ac:dyDescent="0.2">
      <c r="A2771" s="45"/>
      <c r="B2771" s="45"/>
      <c r="C2771" s="45"/>
      <c r="D2771" s="45"/>
      <c r="E2771" s="45"/>
      <c r="F2771" s="45"/>
      <c r="G2771" s="21"/>
      <c r="H2771" s="21"/>
    </row>
    <row r="2772" spans="1:8" s="6" customFormat="1" hidden="1" x14ac:dyDescent="0.2">
      <c r="A2772" s="45"/>
      <c r="B2772" s="45"/>
      <c r="C2772" s="45"/>
      <c r="D2772" s="45"/>
      <c r="E2772" s="45"/>
      <c r="F2772" s="45"/>
      <c r="G2772" s="21"/>
      <c r="H2772" s="21"/>
    </row>
    <row r="2773" spans="1:8" s="6" customFormat="1" hidden="1" x14ac:dyDescent="0.2">
      <c r="A2773" s="45"/>
      <c r="B2773" s="45"/>
      <c r="C2773" s="45"/>
      <c r="D2773" s="45"/>
      <c r="E2773" s="45"/>
      <c r="F2773" s="45"/>
      <c r="G2773" s="21"/>
      <c r="H2773" s="21"/>
    </row>
    <row r="2774" spans="1:8" s="6" customFormat="1" hidden="1" x14ac:dyDescent="0.2">
      <c r="A2774" s="45"/>
      <c r="B2774" s="45"/>
      <c r="C2774" s="45"/>
      <c r="D2774" s="45"/>
      <c r="E2774" s="45"/>
      <c r="F2774" s="45"/>
      <c r="G2774" s="21"/>
      <c r="H2774" s="21"/>
    </row>
    <row r="2775" spans="1:8" s="6" customFormat="1" hidden="1" x14ac:dyDescent="0.2">
      <c r="A2775" s="45"/>
      <c r="B2775" s="45"/>
      <c r="C2775" s="45"/>
      <c r="D2775" s="45"/>
      <c r="E2775" s="45"/>
      <c r="F2775" s="45"/>
      <c r="G2775" s="21"/>
      <c r="H2775" s="21"/>
    </row>
    <row r="2776" spans="1:8" s="6" customFormat="1" hidden="1" x14ac:dyDescent="0.2">
      <c r="A2776" s="45"/>
      <c r="B2776" s="45"/>
      <c r="C2776" s="45"/>
      <c r="D2776" s="45"/>
      <c r="E2776" s="45"/>
      <c r="F2776" s="45"/>
      <c r="G2776" s="21"/>
      <c r="H2776" s="21"/>
    </row>
    <row r="2777" spans="1:8" s="6" customFormat="1" hidden="1" x14ac:dyDescent="0.2">
      <c r="A2777" s="45"/>
      <c r="B2777" s="45"/>
      <c r="C2777" s="45"/>
      <c r="D2777" s="45"/>
      <c r="E2777" s="45"/>
      <c r="F2777" s="45"/>
      <c r="G2777" s="21"/>
      <c r="H2777" s="21"/>
    </row>
    <row r="2778" spans="1:8" s="6" customFormat="1" hidden="1" x14ac:dyDescent="0.2">
      <c r="A2778" s="45"/>
      <c r="B2778" s="45"/>
      <c r="C2778" s="45"/>
      <c r="D2778" s="45"/>
      <c r="E2778" s="45"/>
      <c r="F2778" s="45"/>
      <c r="G2778" s="21"/>
      <c r="H2778" s="21"/>
    </row>
    <row r="2779" spans="1:8" s="6" customFormat="1" hidden="1" x14ac:dyDescent="0.2">
      <c r="A2779" s="45"/>
      <c r="B2779" s="45"/>
      <c r="C2779" s="45"/>
      <c r="D2779" s="45"/>
      <c r="E2779" s="45"/>
      <c r="F2779" s="45"/>
      <c r="G2779" s="21"/>
      <c r="H2779" s="21"/>
    </row>
    <row r="2780" spans="1:8" s="6" customFormat="1" hidden="1" x14ac:dyDescent="0.2">
      <c r="A2780" s="45"/>
      <c r="B2780" s="45"/>
      <c r="C2780" s="45"/>
      <c r="D2780" s="45"/>
      <c r="E2780" s="45"/>
      <c r="F2780" s="45"/>
      <c r="G2780" s="21"/>
      <c r="H2780" s="21"/>
    </row>
    <row r="2781" spans="1:8" s="6" customFormat="1" hidden="1" x14ac:dyDescent="0.2">
      <c r="A2781" s="45"/>
      <c r="B2781" s="45"/>
      <c r="C2781" s="45"/>
      <c r="D2781" s="45"/>
      <c r="E2781" s="45"/>
      <c r="F2781" s="45"/>
      <c r="G2781" s="21"/>
      <c r="H2781" s="21"/>
    </row>
    <row r="2782" spans="1:8" s="6" customFormat="1" hidden="1" x14ac:dyDescent="0.2">
      <c r="A2782" s="45"/>
      <c r="B2782" s="45"/>
      <c r="C2782" s="45"/>
      <c r="D2782" s="45"/>
      <c r="E2782" s="45"/>
      <c r="F2782" s="45"/>
      <c r="G2782" s="21"/>
      <c r="H2782" s="21"/>
    </row>
    <row r="2783" spans="1:8" s="6" customFormat="1" hidden="1" x14ac:dyDescent="0.2">
      <c r="A2783" s="45"/>
      <c r="B2783" s="45"/>
      <c r="C2783" s="45"/>
      <c r="D2783" s="45"/>
      <c r="E2783" s="45"/>
      <c r="F2783" s="45"/>
      <c r="G2783" s="21"/>
      <c r="H2783" s="21"/>
    </row>
    <row r="2784" spans="1:8" s="6" customFormat="1" hidden="1" x14ac:dyDescent="0.2">
      <c r="A2784" s="45"/>
      <c r="B2784" s="45"/>
      <c r="C2784" s="45"/>
      <c r="D2784" s="45"/>
      <c r="E2784" s="45"/>
      <c r="F2784" s="45"/>
      <c r="G2784" s="21"/>
      <c r="H2784" s="21"/>
    </row>
    <row r="2785" spans="1:8" s="6" customFormat="1" hidden="1" x14ac:dyDescent="0.2">
      <c r="A2785" s="45"/>
      <c r="B2785" s="45"/>
      <c r="C2785" s="45"/>
      <c r="D2785" s="45"/>
      <c r="E2785" s="45"/>
      <c r="F2785" s="45"/>
      <c r="G2785" s="21"/>
      <c r="H2785" s="21"/>
    </row>
    <row r="2786" spans="1:8" s="6" customFormat="1" hidden="1" x14ac:dyDescent="0.2">
      <c r="A2786" s="45"/>
      <c r="B2786" s="45"/>
      <c r="C2786" s="45"/>
      <c r="D2786" s="45"/>
      <c r="E2786" s="45"/>
      <c r="F2786" s="45"/>
      <c r="G2786" s="21"/>
      <c r="H2786" s="21"/>
    </row>
    <row r="2787" spans="1:8" s="6" customFormat="1" hidden="1" x14ac:dyDescent="0.2">
      <c r="A2787" s="45"/>
      <c r="B2787" s="45"/>
      <c r="C2787" s="45"/>
      <c r="D2787" s="45"/>
      <c r="E2787" s="45"/>
      <c r="F2787" s="45"/>
      <c r="G2787" s="21"/>
      <c r="H2787" s="21"/>
    </row>
    <row r="2788" spans="1:8" s="6" customFormat="1" hidden="1" x14ac:dyDescent="0.2">
      <c r="A2788" s="45"/>
      <c r="B2788" s="45"/>
      <c r="C2788" s="45"/>
      <c r="D2788" s="45"/>
      <c r="E2788" s="45"/>
      <c r="F2788" s="45"/>
      <c r="G2788" s="21"/>
      <c r="H2788" s="21"/>
    </row>
    <row r="2789" spans="1:8" s="6" customFormat="1" hidden="1" x14ac:dyDescent="0.2">
      <c r="A2789" s="45"/>
      <c r="B2789" s="45"/>
      <c r="C2789" s="45"/>
      <c r="D2789" s="45"/>
      <c r="E2789" s="45"/>
      <c r="F2789" s="45"/>
      <c r="G2789" s="21"/>
      <c r="H2789" s="21"/>
    </row>
    <row r="2790" spans="1:8" s="6" customFormat="1" hidden="1" x14ac:dyDescent="0.2">
      <c r="A2790" s="45"/>
      <c r="B2790" s="45"/>
      <c r="C2790" s="45"/>
      <c r="D2790" s="45"/>
      <c r="E2790" s="45"/>
      <c r="F2790" s="45"/>
      <c r="G2790" s="21"/>
      <c r="H2790" s="21"/>
    </row>
    <row r="2791" spans="1:8" hidden="1" x14ac:dyDescent="0.2"/>
    <row r="2792" spans="1:8" hidden="1" x14ac:dyDescent="0.2"/>
    <row r="2793" spans="1:8" hidden="1" x14ac:dyDescent="0.2"/>
    <row r="2794" spans="1:8" hidden="1" x14ac:dyDescent="0.2"/>
    <row r="2795" spans="1:8" hidden="1" x14ac:dyDescent="0.2"/>
    <row r="2796" spans="1:8" hidden="1" x14ac:dyDescent="0.2"/>
    <row r="2797" spans="1:8" hidden="1" x14ac:dyDescent="0.2"/>
    <row r="2798" spans="1:8" hidden="1" x14ac:dyDescent="0.2"/>
    <row r="2799" spans="1:8" hidden="1" x14ac:dyDescent="0.2"/>
    <row r="2800" spans="1:8" hidden="1" x14ac:dyDescent="0.2"/>
    <row r="2801" hidden="1" x14ac:dyDescent="0.2"/>
    <row r="2802" hidden="1" x14ac:dyDescent="0.2"/>
    <row r="2803" hidden="1" x14ac:dyDescent="0.2"/>
  </sheetData>
  <autoFilter ref="A2:F2765"/>
  <mergeCells count="2">
    <mergeCell ref="A2765:F2765"/>
    <mergeCell ref="A1:F1"/>
  </mergeCells>
  <pageMargins left="0.45" right="0.45" top="0.5" bottom="0.5" header="0.3" footer="0.3"/>
  <pageSetup scale="93"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2"/>
  <sheetViews>
    <sheetView workbookViewId="0">
      <selection sqref="A1:B1"/>
    </sheetView>
  </sheetViews>
  <sheetFormatPr defaultColWidth="0" defaultRowHeight="12.75" zeroHeight="1" x14ac:dyDescent="0.2"/>
  <cols>
    <col min="1" max="1" width="74.5703125" bestFit="1" customWidth="1"/>
    <col min="2" max="2" width="20.7109375" customWidth="1"/>
    <col min="3" max="16384" width="9.140625" hidden="1"/>
  </cols>
  <sheetData>
    <row r="1" spans="1:2" x14ac:dyDescent="0.2">
      <c r="A1" s="59" t="s">
        <v>2154</v>
      </c>
      <c r="B1" s="59"/>
    </row>
    <row r="2" spans="1:2" x14ac:dyDescent="0.2">
      <c r="A2" s="44" t="s">
        <v>2362</v>
      </c>
      <c r="B2" s="54" t="s">
        <v>15</v>
      </c>
    </row>
    <row r="3" spans="1:2" x14ac:dyDescent="0.2">
      <c r="A3" t="s">
        <v>59</v>
      </c>
      <c r="B3" s="2">
        <v>43046</v>
      </c>
    </row>
    <row r="4" spans="1:2" x14ac:dyDescent="0.2">
      <c r="A4" t="s">
        <v>77</v>
      </c>
      <c r="B4" s="4">
        <v>43151</v>
      </c>
    </row>
    <row r="5" spans="1:2" x14ac:dyDescent="0.2">
      <c r="A5" t="s">
        <v>50</v>
      </c>
      <c r="B5" s="2">
        <v>43101</v>
      </c>
    </row>
    <row r="6" spans="1:2" x14ac:dyDescent="0.2">
      <c r="A6" t="s">
        <v>2359</v>
      </c>
      <c r="B6" s="2">
        <v>43172</v>
      </c>
    </row>
    <row r="7" spans="1:2" x14ac:dyDescent="0.2">
      <c r="A7" s="3" t="s">
        <v>2360</v>
      </c>
      <c r="B7" s="4">
        <v>43326</v>
      </c>
    </row>
    <row r="8" spans="1:2" x14ac:dyDescent="0.2">
      <c r="A8" t="s">
        <v>34</v>
      </c>
      <c r="B8" s="2">
        <v>43410</v>
      </c>
    </row>
    <row r="9" spans="1:2" x14ac:dyDescent="0.2">
      <c r="A9" t="s">
        <v>78</v>
      </c>
      <c r="B9" s="2">
        <v>43536</v>
      </c>
    </row>
    <row r="10" spans="1:2" x14ac:dyDescent="0.2">
      <c r="A10" s="10" t="s">
        <v>79</v>
      </c>
      <c r="B10" s="2">
        <v>43101</v>
      </c>
    </row>
    <row r="11" spans="1:2" x14ac:dyDescent="0.2">
      <c r="A11" t="s">
        <v>35</v>
      </c>
      <c r="B11" s="2">
        <v>43115</v>
      </c>
    </row>
    <row r="12" spans="1:2" x14ac:dyDescent="0.2">
      <c r="A12" t="s">
        <v>36</v>
      </c>
      <c r="B12" s="2">
        <v>43150</v>
      </c>
    </row>
    <row r="13" spans="1:2" x14ac:dyDescent="0.2">
      <c r="A13" t="s">
        <v>37</v>
      </c>
      <c r="B13" s="2">
        <v>43248</v>
      </c>
    </row>
    <row r="14" spans="1:2" x14ac:dyDescent="0.2">
      <c r="A14" t="s">
        <v>38</v>
      </c>
      <c r="B14" s="2">
        <v>43285</v>
      </c>
    </row>
    <row r="15" spans="1:2" x14ac:dyDescent="0.2">
      <c r="A15" t="s">
        <v>39</v>
      </c>
      <c r="B15" s="2">
        <v>43346</v>
      </c>
    </row>
    <row r="16" spans="1:2" x14ac:dyDescent="0.2">
      <c r="A16" s="7" t="s">
        <v>2358</v>
      </c>
      <c r="B16" s="2">
        <v>43381</v>
      </c>
    </row>
    <row r="17" spans="1:2" x14ac:dyDescent="0.2">
      <c r="A17" s="7" t="s">
        <v>80</v>
      </c>
      <c r="B17" s="2">
        <v>43416</v>
      </c>
    </row>
    <row r="18" spans="1:2" x14ac:dyDescent="0.2">
      <c r="A18" t="s">
        <v>23</v>
      </c>
      <c r="B18" s="2">
        <v>43426</v>
      </c>
    </row>
    <row r="19" spans="1:2" x14ac:dyDescent="0.2">
      <c r="A19" t="s">
        <v>24</v>
      </c>
      <c r="B19" s="2">
        <v>43459</v>
      </c>
    </row>
    <row r="20" spans="1:2" x14ac:dyDescent="0.2">
      <c r="A20" t="s">
        <v>2361</v>
      </c>
      <c r="B20" s="2">
        <v>43241</v>
      </c>
    </row>
    <row r="21" spans="1:2" x14ac:dyDescent="0.2">
      <c r="A21" t="s">
        <v>63</v>
      </c>
      <c r="B21" s="4">
        <v>43215</v>
      </c>
    </row>
    <row r="22" spans="1:2" x14ac:dyDescent="0.2">
      <c r="A22" t="s">
        <v>62</v>
      </c>
      <c r="B22" s="4">
        <v>43217</v>
      </c>
    </row>
    <row r="23" spans="1:2" x14ac:dyDescent="0.2">
      <c r="A23" t="s">
        <v>58</v>
      </c>
      <c r="B23" s="2">
        <v>43440</v>
      </c>
    </row>
    <row r="24" spans="1:2" x14ac:dyDescent="0.2">
      <c r="A24" s="7" t="s">
        <v>68</v>
      </c>
      <c r="B24" s="2">
        <v>43466</v>
      </c>
    </row>
    <row r="25" spans="1:2" x14ac:dyDescent="0.2">
      <c r="A25" s="7" t="s">
        <v>69</v>
      </c>
      <c r="B25" s="2">
        <v>43472</v>
      </c>
    </row>
    <row r="26" spans="1:2" x14ac:dyDescent="0.2">
      <c r="A26" s="7" t="s">
        <v>70</v>
      </c>
      <c r="B26" s="2">
        <v>43486</v>
      </c>
    </row>
    <row r="27" spans="1:2" x14ac:dyDescent="0.2">
      <c r="A27" s="3" t="s">
        <v>82</v>
      </c>
      <c r="B27" s="4">
        <v>43220</v>
      </c>
    </row>
    <row r="28" spans="1:2" x14ac:dyDescent="0.2">
      <c r="A28" t="s">
        <v>81</v>
      </c>
      <c r="B28" s="2">
        <v>43137</v>
      </c>
    </row>
    <row r="29" spans="1:2" x14ac:dyDescent="0.2">
      <c r="A29" s="7" t="s">
        <v>64</v>
      </c>
      <c r="B29" s="8">
        <v>43094</v>
      </c>
    </row>
    <row r="30" spans="1:2" x14ac:dyDescent="0.2">
      <c r="A30" s="7" t="s">
        <v>83</v>
      </c>
      <c r="B30" s="9">
        <v>43129</v>
      </c>
    </row>
    <row r="31" spans="1:2" x14ac:dyDescent="0.2">
      <c r="A31" s="7" t="s">
        <v>71</v>
      </c>
      <c r="B31" s="9">
        <v>43514</v>
      </c>
    </row>
    <row r="32" spans="1:2" ht="25.5" x14ac:dyDescent="0.2">
      <c r="A32" s="55" t="s">
        <v>2357</v>
      </c>
      <c r="B32" s="9">
        <v>44179</v>
      </c>
    </row>
    <row r="33" spans="1:2" x14ac:dyDescent="0.2">
      <c r="A33" s="7" t="s">
        <v>84</v>
      </c>
      <c r="B33" s="9">
        <v>43062</v>
      </c>
    </row>
    <row r="34" spans="1:2" x14ac:dyDescent="0.2">
      <c r="A34" s="7" t="s">
        <v>85</v>
      </c>
      <c r="B34" s="9">
        <v>43100</v>
      </c>
    </row>
    <row r="35" spans="1:2" x14ac:dyDescent="0.2">
      <c r="A35" s="7" t="s">
        <v>87</v>
      </c>
      <c r="B35" s="9">
        <v>43144</v>
      </c>
    </row>
    <row r="36" spans="1:2" x14ac:dyDescent="0.2">
      <c r="A36" s="7" t="s">
        <v>88</v>
      </c>
      <c r="B36" s="9">
        <v>43508</v>
      </c>
    </row>
    <row r="37" spans="1:2" x14ac:dyDescent="0.2">
      <c r="A37" s="7" t="s">
        <v>89</v>
      </c>
      <c r="B37" s="9">
        <v>43200</v>
      </c>
    </row>
    <row r="38" spans="1:2" x14ac:dyDescent="0.2">
      <c r="A38" s="7" t="s">
        <v>90</v>
      </c>
      <c r="B38" s="9">
        <v>43228</v>
      </c>
    </row>
    <row r="39" spans="1:2" x14ac:dyDescent="0.2">
      <c r="A39" s="7" t="s">
        <v>115</v>
      </c>
      <c r="B39" s="9">
        <v>43564</v>
      </c>
    </row>
    <row r="40" spans="1:2" x14ac:dyDescent="0.2">
      <c r="A40" s="7" t="s">
        <v>116</v>
      </c>
      <c r="B40" s="9">
        <v>43599</v>
      </c>
    </row>
    <row r="41" spans="1:2" x14ac:dyDescent="0.2">
      <c r="A41" s="7" t="s">
        <v>304</v>
      </c>
      <c r="B41" s="9">
        <v>43493</v>
      </c>
    </row>
    <row r="42" spans="1:2" x14ac:dyDescent="0.2">
      <c r="A42" s="7" t="s">
        <v>1046</v>
      </c>
      <c r="B42" s="9">
        <v>43242</v>
      </c>
    </row>
    <row r="43" spans="1:2" x14ac:dyDescent="0.2">
      <c r="A43" s="7" t="s">
        <v>1125</v>
      </c>
      <c r="B43" s="9">
        <v>43312</v>
      </c>
    </row>
    <row r="44" spans="1:2" x14ac:dyDescent="0.2">
      <c r="A44" s="7" t="s">
        <v>1130</v>
      </c>
      <c r="B44" s="9">
        <v>43606</v>
      </c>
    </row>
    <row r="45" spans="1:2" x14ac:dyDescent="0.2">
      <c r="A45" s="7" t="s">
        <v>1131</v>
      </c>
      <c r="B45" s="9">
        <v>43676</v>
      </c>
    </row>
    <row r="46" spans="1:2" x14ac:dyDescent="0.2">
      <c r="A46" s="7" t="s">
        <v>1132</v>
      </c>
      <c r="B46" s="9">
        <v>43690</v>
      </c>
    </row>
    <row r="47" spans="1:2" x14ac:dyDescent="0.2">
      <c r="A47" s="7" t="s">
        <v>1133</v>
      </c>
      <c r="B47" s="9">
        <v>43774</v>
      </c>
    </row>
    <row r="48" spans="1:2" x14ac:dyDescent="0.2">
      <c r="A48" s="59" t="s">
        <v>2151</v>
      </c>
      <c r="B48" s="59"/>
    </row>
    <row r="49" spans="2:2" hidden="1" x14ac:dyDescent="0.2">
      <c r="B49" s="1"/>
    </row>
    <row r="50" spans="2:2" hidden="1" x14ac:dyDescent="0.2">
      <c r="B50" s="1"/>
    </row>
    <row r="51" spans="2:2" hidden="1" x14ac:dyDescent="0.2">
      <c r="B51" s="1"/>
    </row>
    <row r="52" spans="2:2" hidden="1" x14ac:dyDescent="0.2">
      <c r="B52" s="1"/>
    </row>
  </sheetData>
  <customSheetViews>
    <customSheetView guid="{AF05579C-59D0-4F4D-8ED6-E846AF6F886E}" showPageBreaks="1" printArea="1" topLeftCell="A11">
      <selection activeCell="B50" sqref="B50"/>
      <pageMargins left="0.45" right="0.45" top="0.5" bottom="0.5" header="0.3" footer="0.3"/>
      <pageSetup orientation="landscape" r:id="rId1"/>
      <headerFooter alignWithMargins="0"/>
    </customSheetView>
    <customSheetView guid="{CB6906BD-AF04-46E9-A0FF-483553DCAC96}" showPageBreaks="1" printArea="1" topLeftCell="A18">
      <selection activeCell="B40" sqref="B40"/>
      <pageMargins left="0.75" right="0.75" top="1" bottom="1" header="0.5" footer="0.5"/>
      <pageSetup orientation="portrait" r:id="rId2"/>
      <headerFooter alignWithMargins="0"/>
    </customSheetView>
    <customSheetView guid="{E031DE5B-75C1-4BA9-A517-8F9FA84EB332}" showPageBreaks="1" printArea="1" showRuler="0" topLeftCell="A7">
      <selection activeCell="D10" sqref="D10"/>
      <pageMargins left="0.75" right="0.75" top="1" bottom="1" header="0.5" footer="0.5"/>
      <pageSetup orientation="portrait" r:id="rId3"/>
      <headerFooter alignWithMargins="0"/>
    </customSheetView>
    <customSheetView guid="{C3D592C8-E09B-46A0-B7A0-269FE31F7F4F}" showRuler="0">
      <selection activeCell="D10" sqref="D10"/>
      <pageMargins left="0.75" right="0.75" top="1" bottom="1" header="0.5" footer="0.5"/>
      <pageSetup orientation="portrait" r:id="rId4"/>
      <headerFooter alignWithMargins="0"/>
    </customSheetView>
    <customSheetView guid="{4CD37756-88F7-4A0C-8770-471EE52F0DF3}" showRuler="0">
      <selection activeCell="D10" sqref="D10"/>
      <pageMargins left="0.75" right="0.75" top="1" bottom="1" header="0.5" footer="0.5"/>
      <pageSetup orientation="portrait" r:id="rId5"/>
      <headerFooter alignWithMargins="0"/>
    </customSheetView>
    <customSheetView guid="{30D18750-0A40-470A-8C22-C58298CCAE3D}">
      <selection activeCell="B11" sqref="B11"/>
      <pageMargins left="0.75" right="0.75" top="1" bottom="1" header="0.5" footer="0.5"/>
      <pageSetup orientation="portrait" r:id="rId6"/>
      <headerFooter alignWithMargins="0"/>
    </customSheetView>
    <customSheetView guid="{74D13ADD-2FA8-426D-B361-AA4102CDD85F}" topLeftCell="A11">
      <selection activeCell="B50" sqref="B50"/>
      <pageMargins left="0.45" right="0.45" top="0.5" bottom="0.5" header="0.3" footer="0.3"/>
      <pageSetup orientation="landscape" r:id="rId7"/>
      <headerFooter alignWithMargins="0"/>
    </customSheetView>
  </customSheetViews>
  <mergeCells count="2">
    <mergeCell ref="A1:B1"/>
    <mergeCell ref="A48:B48"/>
  </mergeCells>
  <phoneticPr fontId="1" type="noConversion"/>
  <pageMargins left="0.45" right="0.45" top="0.5" bottom="0.5" header="0.3" footer="0.3"/>
  <pageSetup orientation="landscape" r:id="rId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Notes on Calendar</vt:lpstr>
      <vt:lpstr>Combined Elections Calendar</vt:lpstr>
      <vt:lpstr>Key Dates</vt:lpstr>
      <vt:lpstr>ColumnTitleRegion1.a2.b47.3</vt:lpstr>
      <vt:lpstr>ColumnTitleRegion1.a2.f2772.2</vt:lpstr>
      <vt:lpstr>'Combined Elections Calendar'!Print_Area</vt:lpstr>
      <vt:lpstr>'Key Dates'!Print_Area</vt:lpstr>
      <vt:lpstr>'Notes on Calendar'!Print_Area</vt:lpstr>
      <vt:lpstr>'Combined Elections Calendar'!Print_Titles</vt:lpstr>
      <vt:lpstr>Print_Titles</vt:lpstr>
    </vt:vector>
  </TitlesOfParts>
  <Company>Office of the Minnesota Secretary of State, Elections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Combined Elections Calendar</dc:title>
  <dc:subject>Guide to important dates for election administration in Minnesota</dc:subject>
  <dc:creator>andbr01</dc:creator>
  <cp:keywords>2018, Minnesota, Elections, Calendar</cp:keywords>
  <cp:lastModifiedBy>Brad Neuhauser</cp:lastModifiedBy>
  <cp:lastPrinted>2018-02-20T23:14:21Z</cp:lastPrinted>
  <dcterms:created xsi:type="dcterms:W3CDTF">2007-03-12T16:39:37Z</dcterms:created>
  <dcterms:modified xsi:type="dcterms:W3CDTF">2018-03-15T17:54:59Z</dcterms:modified>
  <cp:contentStatus>Final</cp:contentStatus>
</cp:coreProperties>
</file>