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dmin\Voter Outreach\Research\Voter Turnout Data\"/>
    </mc:Choice>
  </mc:AlternateContent>
  <bookViews>
    <workbookView xWindow="0" yWindow="0" windowWidth="10935" windowHeight="6240"/>
  </bookViews>
  <sheets>
    <sheet name="Sources" sheetId="2" r:id="rId1"/>
    <sheet name="All Data" sheetId="1" r:id="rId2"/>
    <sheet name="Political Comp. Calculation" sheetId="6" r:id="rId3"/>
  </sheets>
  <definedNames>
    <definedName name="_xlnm._FilterDatabase" localSheetId="2" hidden="1">'Political Comp. Calculation'!$C$2:$BP$136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A12" i="2"/>
  <c r="AJ136" i="1" l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J3" i="1"/>
  <c r="B11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3" i="6"/>
  <c r="BQ4" i="6"/>
  <c r="BQ5" i="6"/>
  <c r="BQ6" i="6"/>
  <c r="BQ7" i="6"/>
  <c r="BQ8" i="6"/>
  <c r="BQ9" i="6"/>
  <c r="BQ10" i="6"/>
  <c r="BQ11" i="6"/>
  <c r="BQ12" i="6"/>
  <c r="BQ13" i="6"/>
  <c r="BQ14" i="6"/>
  <c r="BQ15" i="6"/>
  <c r="BQ16" i="6"/>
  <c r="BQ17" i="6"/>
  <c r="BQ18" i="6"/>
  <c r="BQ19" i="6"/>
  <c r="BQ20" i="6"/>
  <c r="BQ21" i="6"/>
  <c r="BQ22" i="6"/>
  <c r="BQ23" i="6"/>
  <c r="BQ24" i="6"/>
  <c r="BQ25" i="6"/>
  <c r="BQ26" i="6"/>
  <c r="BQ27" i="6"/>
  <c r="BQ28" i="6"/>
  <c r="BQ29" i="6"/>
  <c r="BQ30" i="6"/>
  <c r="BQ31" i="6"/>
  <c r="BQ32" i="6"/>
  <c r="BQ33" i="6"/>
  <c r="BQ34" i="6"/>
  <c r="BQ35" i="6"/>
  <c r="BQ36" i="6"/>
  <c r="BQ37" i="6"/>
  <c r="BQ38" i="6"/>
  <c r="BQ39" i="6"/>
  <c r="BQ40" i="6"/>
  <c r="BQ41" i="6"/>
  <c r="BQ42" i="6"/>
  <c r="BQ43" i="6"/>
  <c r="BQ44" i="6"/>
  <c r="BQ45" i="6"/>
  <c r="BQ46" i="6"/>
  <c r="BQ47" i="6"/>
  <c r="BQ48" i="6"/>
  <c r="BQ49" i="6"/>
  <c r="BQ50" i="6"/>
  <c r="BQ51" i="6"/>
  <c r="BQ52" i="6"/>
  <c r="BQ53" i="6"/>
  <c r="BQ54" i="6"/>
  <c r="BQ55" i="6"/>
  <c r="BQ56" i="6"/>
  <c r="BQ57" i="6"/>
  <c r="BQ58" i="6"/>
  <c r="BQ59" i="6"/>
  <c r="BQ60" i="6"/>
  <c r="BQ61" i="6"/>
  <c r="BQ62" i="6"/>
  <c r="BQ63" i="6"/>
  <c r="BQ64" i="6"/>
  <c r="BQ65" i="6"/>
  <c r="BQ66" i="6"/>
  <c r="BQ67" i="6"/>
  <c r="BQ68" i="6"/>
  <c r="BQ69" i="6"/>
  <c r="BQ70" i="6"/>
  <c r="BQ71" i="6"/>
  <c r="BQ72" i="6"/>
  <c r="BQ73" i="6"/>
  <c r="BQ74" i="6"/>
  <c r="BQ75" i="6"/>
  <c r="BQ76" i="6"/>
  <c r="BQ77" i="6"/>
  <c r="BQ78" i="6"/>
  <c r="BQ79" i="6"/>
  <c r="BQ80" i="6"/>
  <c r="BQ81" i="6"/>
  <c r="BQ82" i="6"/>
  <c r="BQ83" i="6"/>
  <c r="BQ84" i="6"/>
  <c r="BQ85" i="6"/>
  <c r="BQ86" i="6"/>
  <c r="BQ87" i="6"/>
  <c r="BQ88" i="6"/>
  <c r="BQ89" i="6"/>
  <c r="BQ90" i="6"/>
  <c r="BQ91" i="6"/>
  <c r="BQ92" i="6"/>
  <c r="BQ93" i="6"/>
  <c r="BQ94" i="6"/>
  <c r="BQ95" i="6"/>
  <c r="BQ96" i="6"/>
  <c r="BQ97" i="6"/>
  <c r="BQ98" i="6"/>
  <c r="BQ99" i="6"/>
  <c r="BQ100" i="6"/>
  <c r="BQ101" i="6"/>
  <c r="BQ102" i="6"/>
  <c r="BQ103" i="6"/>
  <c r="BQ104" i="6"/>
  <c r="BQ105" i="6"/>
  <c r="BQ106" i="6"/>
  <c r="BQ107" i="6"/>
  <c r="BQ108" i="6"/>
  <c r="BQ109" i="6"/>
  <c r="BQ110" i="6"/>
  <c r="BQ111" i="6"/>
  <c r="BQ112" i="6"/>
  <c r="BQ113" i="6"/>
  <c r="BQ114" i="6"/>
  <c r="BQ115" i="6"/>
  <c r="BQ116" i="6"/>
  <c r="BQ117" i="6"/>
  <c r="BQ118" i="6"/>
  <c r="BQ119" i="6"/>
  <c r="BQ120" i="6"/>
  <c r="BQ121" i="6"/>
  <c r="BQ122" i="6"/>
  <c r="BQ123" i="6"/>
  <c r="BQ124" i="6"/>
  <c r="BQ125" i="6"/>
  <c r="BQ126" i="6"/>
  <c r="BQ127" i="6"/>
  <c r="BQ128" i="6"/>
  <c r="BQ129" i="6"/>
  <c r="BQ130" i="6"/>
  <c r="BQ131" i="6"/>
  <c r="BQ132" i="6"/>
  <c r="BQ133" i="6"/>
  <c r="BQ134" i="6"/>
  <c r="BQ135" i="6"/>
  <c r="BQ136" i="6"/>
  <c r="BQ3" i="6"/>
  <c r="BM4" i="6"/>
  <c r="BM5" i="6"/>
  <c r="BM6" i="6"/>
  <c r="BM7" i="6"/>
  <c r="BM8" i="6"/>
  <c r="BM9" i="6"/>
  <c r="BM10" i="6"/>
  <c r="BM11" i="6"/>
  <c r="BM12" i="6"/>
  <c r="BM13" i="6"/>
  <c r="BM14" i="6"/>
  <c r="BM15" i="6"/>
  <c r="BM16" i="6"/>
  <c r="BM17" i="6"/>
  <c r="BM18" i="6"/>
  <c r="BM19" i="6"/>
  <c r="BM20" i="6"/>
  <c r="BM21" i="6"/>
  <c r="E21" i="6" s="1"/>
  <c r="BM22" i="6"/>
  <c r="BM23" i="6"/>
  <c r="BM24" i="6"/>
  <c r="BM25" i="6"/>
  <c r="BM26" i="6"/>
  <c r="BM27" i="6"/>
  <c r="BM28" i="6"/>
  <c r="BM29" i="6"/>
  <c r="BM30" i="6"/>
  <c r="BM31" i="6"/>
  <c r="BM32" i="6"/>
  <c r="BM33" i="6"/>
  <c r="BM34" i="6"/>
  <c r="BM35" i="6"/>
  <c r="BM36" i="6"/>
  <c r="BM37" i="6"/>
  <c r="BM38" i="6"/>
  <c r="BM39" i="6"/>
  <c r="BM40" i="6"/>
  <c r="BM41" i="6"/>
  <c r="BM42" i="6"/>
  <c r="BM43" i="6"/>
  <c r="BM44" i="6"/>
  <c r="BM45" i="6"/>
  <c r="BM46" i="6"/>
  <c r="BM47" i="6"/>
  <c r="BM48" i="6"/>
  <c r="BM49" i="6"/>
  <c r="BM50" i="6"/>
  <c r="BM51" i="6"/>
  <c r="BM52" i="6"/>
  <c r="BM53" i="6"/>
  <c r="BM54" i="6"/>
  <c r="BM55" i="6"/>
  <c r="BM56" i="6"/>
  <c r="BM57" i="6"/>
  <c r="BM58" i="6"/>
  <c r="BM59" i="6"/>
  <c r="BM60" i="6"/>
  <c r="BM61" i="6"/>
  <c r="BM62" i="6"/>
  <c r="BM63" i="6"/>
  <c r="BM64" i="6"/>
  <c r="BM65" i="6"/>
  <c r="BM66" i="6"/>
  <c r="BM67" i="6"/>
  <c r="BM68" i="6"/>
  <c r="BM69" i="6"/>
  <c r="BM70" i="6"/>
  <c r="BM71" i="6"/>
  <c r="BM72" i="6"/>
  <c r="BM73" i="6"/>
  <c r="BM74" i="6"/>
  <c r="BM75" i="6"/>
  <c r="BM76" i="6"/>
  <c r="BM77" i="6"/>
  <c r="BM78" i="6"/>
  <c r="BM79" i="6"/>
  <c r="BM80" i="6"/>
  <c r="BM81" i="6"/>
  <c r="BM82" i="6"/>
  <c r="BM83" i="6"/>
  <c r="BM84" i="6"/>
  <c r="BM85" i="6"/>
  <c r="BM86" i="6"/>
  <c r="BM87" i="6"/>
  <c r="BM88" i="6"/>
  <c r="BM89" i="6"/>
  <c r="BM90" i="6"/>
  <c r="BM91" i="6"/>
  <c r="BM92" i="6"/>
  <c r="BM93" i="6"/>
  <c r="BM94" i="6"/>
  <c r="BM95" i="6"/>
  <c r="BM96" i="6"/>
  <c r="BM97" i="6"/>
  <c r="BM98" i="6"/>
  <c r="BM99" i="6"/>
  <c r="BM100" i="6"/>
  <c r="BM101" i="6"/>
  <c r="BM102" i="6"/>
  <c r="BM103" i="6"/>
  <c r="BM104" i="6"/>
  <c r="BM105" i="6"/>
  <c r="BM106" i="6"/>
  <c r="BM107" i="6"/>
  <c r="BM108" i="6"/>
  <c r="BM109" i="6"/>
  <c r="BM110" i="6"/>
  <c r="BM111" i="6"/>
  <c r="BM112" i="6"/>
  <c r="BM113" i="6"/>
  <c r="BM114" i="6"/>
  <c r="BM115" i="6"/>
  <c r="BM116" i="6"/>
  <c r="BM117" i="6"/>
  <c r="BM118" i="6"/>
  <c r="BM119" i="6"/>
  <c r="BM120" i="6"/>
  <c r="BM121" i="6"/>
  <c r="BM122" i="6"/>
  <c r="BM123" i="6"/>
  <c r="BM124" i="6"/>
  <c r="BM125" i="6"/>
  <c r="BM126" i="6"/>
  <c r="BM127" i="6"/>
  <c r="BM128" i="6"/>
  <c r="BM129" i="6"/>
  <c r="BM130" i="6"/>
  <c r="BM131" i="6"/>
  <c r="BM132" i="6"/>
  <c r="BM133" i="6"/>
  <c r="BM134" i="6"/>
  <c r="BM135" i="6"/>
  <c r="BM136" i="6"/>
  <c r="BM3" i="6"/>
  <c r="BI4" i="6"/>
  <c r="BI5" i="6"/>
  <c r="BI6" i="6"/>
  <c r="BI7" i="6"/>
  <c r="BI8" i="6"/>
  <c r="BI9" i="6"/>
  <c r="BI10" i="6"/>
  <c r="BI11" i="6"/>
  <c r="BI12" i="6"/>
  <c r="BI13" i="6"/>
  <c r="BI14" i="6"/>
  <c r="BI15" i="6"/>
  <c r="BI16" i="6"/>
  <c r="BI17" i="6"/>
  <c r="BI18" i="6"/>
  <c r="BI19" i="6"/>
  <c r="BI20" i="6"/>
  <c r="BI21" i="6"/>
  <c r="BI22" i="6"/>
  <c r="BI23" i="6"/>
  <c r="BI24" i="6"/>
  <c r="BI25" i="6"/>
  <c r="BI26" i="6"/>
  <c r="BI27" i="6"/>
  <c r="BI28" i="6"/>
  <c r="BI29" i="6"/>
  <c r="BI30" i="6"/>
  <c r="BI31" i="6"/>
  <c r="BI32" i="6"/>
  <c r="BI33" i="6"/>
  <c r="BI34" i="6"/>
  <c r="BI35" i="6"/>
  <c r="BI36" i="6"/>
  <c r="BI37" i="6"/>
  <c r="BI38" i="6"/>
  <c r="BI39" i="6"/>
  <c r="BI40" i="6"/>
  <c r="BI41" i="6"/>
  <c r="BI42" i="6"/>
  <c r="BI43" i="6"/>
  <c r="BI44" i="6"/>
  <c r="BI45" i="6"/>
  <c r="BI46" i="6"/>
  <c r="BI47" i="6"/>
  <c r="BI48" i="6"/>
  <c r="BI49" i="6"/>
  <c r="BI50" i="6"/>
  <c r="BI51" i="6"/>
  <c r="BI52" i="6"/>
  <c r="BI53" i="6"/>
  <c r="BI54" i="6"/>
  <c r="BI55" i="6"/>
  <c r="BI56" i="6"/>
  <c r="BI57" i="6"/>
  <c r="BI58" i="6"/>
  <c r="BI59" i="6"/>
  <c r="BI60" i="6"/>
  <c r="BI61" i="6"/>
  <c r="BI62" i="6"/>
  <c r="BI63" i="6"/>
  <c r="BI64" i="6"/>
  <c r="BI65" i="6"/>
  <c r="BI66" i="6"/>
  <c r="BI67" i="6"/>
  <c r="BI68" i="6"/>
  <c r="BI69" i="6"/>
  <c r="BI70" i="6"/>
  <c r="BI71" i="6"/>
  <c r="BI72" i="6"/>
  <c r="BI73" i="6"/>
  <c r="BI74" i="6"/>
  <c r="BI75" i="6"/>
  <c r="BI76" i="6"/>
  <c r="BI77" i="6"/>
  <c r="BI78" i="6"/>
  <c r="BI79" i="6"/>
  <c r="BI80" i="6"/>
  <c r="BI81" i="6"/>
  <c r="BI82" i="6"/>
  <c r="BI83" i="6"/>
  <c r="BI84" i="6"/>
  <c r="BI85" i="6"/>
  <c r="BI86" i="6"/>
  <c r="BI87" i="6"/>
  <c r="BI88" i="6"/>
  <c r="BI89" i="6"/>
  <c r="BI90" i="6"/>
  <c r="BI91" i="6"/>
  <c r="BI92" i="6"/>
  <c r="BI93" i="6"/>
  <c r="BI94" i="6"/>
  <c r="BI95" i="6"/>
  <c r="BI96" i="6"/>
  <c r="BI97" i="6"/>
  <c r="BI98" i="6"/>
  <c r="BI99" i="6"/>
  <c r="BI100" i="6"/>
  <c r="BI101" i="6"/>
  <c r="BI102" i="6"/>
  <c r="BI103" i="6"/>
  <c r="BI104" i="6"/>
  <c r="BI105" i="6"/>
  <c r="BI106" i="6"/>
  <c r="BI107" i="6"/>
  <c r="BI108" i="6"/>
  <c r="BI109" i="6"/>
  <c r="BI110" i="6"/>
  <c r="BI111" i="6"/>
  <c r="BI112" i="6"/>
  <c r="BI113" i="6"/>
  <c r="BI114" i="6"/>
  <c r="BI115" i="6"/>
  <c r="BI116" i="6"/>
  <c r="BI117" i="6"/>
  <c r="BI118" i="6"/>
  <c r="BI119" i="6"/>
  <c r="BI120" i="6"/>
  <c r="BI121" i="6"/>
  <c r="BI122" i="6"/>
  <c r="BI123" i="6"/>
  <c r="BI124" i="6"/>
  <c r="BI125" i="6"/>
  <c r="BI126" i="6"/>
  <c r="BI127" i="6"/>
  <c r="BI128" i="6"/>
  <c r="BI129" i="6"/>
  <c r="BI130" i="6"/>
  <c r="BI131" i="6"/>
  <c r="BI132" i="6"/>
  <c r="BI133" i="6"/>
  <c r="BI134" i="6"/>
  <c r="BI135" i="6"/>
  <c r="BI136" i="6"/>
  <c r="BI3" i="6"/>
  <c r="BE4" i="6"/>
  <c r="BE5" i="6"/>
  <c r="BE6" i="6"/>
  <c r="BE7" i="6"/>
  <c r="BE8" i="6"/>
  <c r="BE9" i="6"/>
  <c r="BE10" i="6"/>
  <c r="BE11" i="6"/>
  <c r="BE12" i="6"/>
  <c r="BE13" i="6"/>
  <c r="BE14" i="6"/>
  <c r="BE15" i="6"/>
  <c r="BE16" i="6"/>
  <c r="BE17" i="6"/>
  <c r="BE18" i="6"/>
  <c r="BE19" i="6"/>
  <c r="BE20" i="6"/>
  <c r="BE21" i="6"/>
  <c r="BE22" i="6"/>
  <c r="BE23" i="6"/>
  <c r="BE24" i="6"/>
  <c r="BE25" i="6"/>
  <c r="BE26" i="6"/>
  <c r="BE27" i="6"/>
  <c r="BE28" i="6"/>
  <c r="BE29" i="6"/>
  <c r="BE30" i="6"/>
  <c r="BE31" i="6"/>
  <c r="BE32" i="6"/>
  <c r="BE33" i="6"/>
  <c r="BE34" i="6"/>
  <c r="BE35" i="6"/>
  <c r="BE36" i="6"/>
  <c r="BE37" i="6"/>
  <c r="BE38" i="6"/>
  <c r="BE39" i="6"/>
  <c r="BE40" i="6"/>
  <c r="BE41" i="6"/>
  <c r="BE42" i="6"/>
  <c r="BE43" i="6"/>
  <c r="BE44" i="6"/>
  <c r="BE45" i="6"/>
  <c r="BE46" i="6"/>
  <c r="BE47" i="6"/>
  <c r="BE48" i="6"/>
  <c r="BE49" i="6"/>
  <c r="BE50" i="6"/>
  <c r="BE51" i="6"/>
  <c r="BE52" i="6"/>
  <c r="BE53" i="6"/>
  <c r="BE54" i="6"/>
  <c r="BE55" i="6"/>
  <c r="BE56" i="6"/>
  <c r="BE57" i="6"/>
  <c r="BE58" i="6"/>
  <c r="BE59" i="6"/>
  <c r="BE60" i="6"/>
  <c r="BE61" i="6"/>
  <c r="BE62" i="6"/>
  <c r="BE63" i="6"/>
  <c r="BE64" i="6"/>
  <c r="BE65" i="6"/>
  <c r="BE66" i="6"/>
  <c r="BE67" i="6"/>
  <c r="BE68" i="6"/>
  <c r="BE69" i="6"/>
  <c r="BE70" i="6"/>
  <c r="BE71" i="6"/>
  <c r="BE72" i="6"/>
  <c r="BE73" i="6"/>
  <c r="BE74" i="6"/>
  <c r="BE75" i="6"/>
  <c r="BE76" i="6"/>
  <c r="BE77" i="6"/>
  <c r="BE78" i="6"/>
  <c r="BE79" i="6"/>
  <c r="BE80" i="6"/>
  <c r="BE81" i="6"/>
  <c r="BE82" i="6"/>
  <c r="BE83" i="6"/>
  <c r="BE84" i="6"/>
  <c r="BE85" i="6"/>
  <c r="BE86" i="6"/>
  <c r="BE87" i="6"/>
  <c r="BE88" i="6"/>
  <c r="BE89" i="6"/>
  <c r="BE90" i="6"/>
  <c r="BE91" i="6"/>
  <c r="BE92" i="6"/>
  <c r="BE93" i="6"/>
  <c r="BE94" i="6"/>
  <c r="BE95" i="6"/>
  <c r="BE96" i="6"/>
  <c r="BE97" i="6"/>
  <c r="BE98" i="6"/>
  <c r="BE99" i="6"/>
  <c r="BE100" i="6"/>
  <c r="BE101" i="6"/>
  <c r="BE102" i="6"/>
  <c r="BE103" i="6"/>
  <c r="BE104" i="6"/>
  <c r="BE105" i="6"/>
  <c r="BE106" i="6"/>
  <c r="BE107" i="6"/>
  <c r="BE108" i="6"/>
  <c r="BE109" i="6"/>
  <c r="BE110" i="6"/>
  <c r="BE111" i="6"/>
  <c r="BE112" i="6"/>
  <c r="BE113" i="6"/>
  <c r="BE114" i="6"/>
  <c r="BE115" i="6"/>
  <c r="BE116" i="6"/>
  <c r="BE117" i="6"/>
  <c r="BE118" i="6"/>
  <c r="BE119" i="6"/>
  <c r="BE120" i="6"/>
  <c r="BE121" i="6"/>
  <c r="BE122" i="6"/>
  <c r="BE123" i="6"/>
  <c r="BE124" i="6"/>
  <c r="BE125" i="6"/>
  <c r="BE126" i="6"/>
  <c r="BE127" i="6"/>
  <c r="BE128" i="6"/>
  <c r="BE129" i="6"/>
  <c r="BE130" i="6"/>
  <c r="BE131" i="6"/>
  <c r="BE132" i="6"/>
  <c r="BE133" i="6"/>
  <c r="BE134" i="6"/>
  <c r="BE135" i="6"/>
  <c r="BE136" i="6"/>
  <c r="BE3" i="6"/>
  <c r="BA4" i="6"/>
  <c r="BA5" i="6"/>
  <c r="BA6" i="6"/>
  <c r="BA7" i="6"/>
  <c r="BA8" i="6"/>
  <c r="BA9" i="6"/>
  <c r="BA10" i="6"/>
  <c r="BA11" i="6"/>
  <c r="BA12" i="6"/>
  <c r="BA13" i="6"/>
  <c r="BA14" i="6"/>
  <c r="BA15" i="6"/>
  <c r="BA16" i="6"/>
  <c r="BA17" i="6"/>
  <c r="BA18" i="6"/>
  <c r="BA19" i="6"/>
  <c r="BA20" i="6"/>
  <c r="BA21" i="6"/>
  <c r="BA22" i="6"/>
  <c r="BA23" i="6"/>
  <c r="BA24" i="6"/>
  <c r="BA25" i="6"/>
  <c r="BA26" i="6"/>
  <c r="BA27" i="6"/>
  <c r="BA28" i="6"/>
  <c r="BA29" i="6"/>
  <c r="BA30" i="6"/>
  <c r="BA31" i="6"/>
  <c r="BA32" i="6"/>
  <c r="BA33" i="6"/>
  <c r="BA34" i="6"/>
  <c r="BA35" i="6"/>
  <c r="BA36" i="6"/>
  <c r="BA37" i="6"/>
  <c r="BA38" i="6"/>
  <c r="BA39" i="6"/>
  <c r="BA40" i="6"/>
  <c r="BA41" i="6"/>
  <c r="BA42" i="6"/>
  <c r="BA43" i="6"/>
  <c r="BA44" i="6"/>
  <c r="BA45" i="6"/>
  <c r="BA46" i="6"/>
  <c r="BA47" i="6"/>
  <c r="BA48" i="6"/>
  <c r="BA49" i="6"/>
  <c r="BA50" i="6"/>
  <c r="BA51" i="6"/>
  <c r="BA52" i="6"/>
  <c r="BA53" i="6"/>
  <c r="BA54" i="6"/>
  <c r="BA55" i="6"/>
  <c r="BA56" i="6"/>
  <c r="BA57" i="6"/>
  <c r="BA58" i="6"/>
  <c r="BA59" i="6"/>
  <c r="BA60" i="6"/>
  <c r="BA61" i="6"/>
  <c r="BA62" i="6"/>
  <c r="BA63" i="6"/>
  <c r="BA64" i="6"/>
  <c r="BA65" i="6"/>
  <c r="BA66" i="6"/>
  <c r="BA67" i="6"/>
  <c r="BA68" i="6"/>
  <c r="BA69" i="6"/>
  <c r="BA70" i="6"/>
  <c r="BA71" i="6"/>
  <c r="BA72" i="6"/>
  <c r="BA73" i="6"/>
  <c r="BA74" i="6"/>
  <c r="BA75" i="6"/>
  <c r="BA76" i="6"/>
  <c r="BA77" i="6"/>
  <c r="BA78" i="6"/>
  <c r="BA79" i="6"/>
  <c r="BA80" i="6"/>
  <c r="BA81" i="6"/>
  <c r="BA82" i="6"/>
  <c r="BA83" i="6"/>
  <c r="BA84" i="6"/>
  <c r="BA85" i="6"/>
  <c r="BA86" i="6"/>
  <c r="BA87" i="6"/>
  <c r="BA88" i="6"/>
  <c r="BA89" i="6"/>
  <c r="BA90" i="6"/>
  <c r="BA91" i="6"/>
  <c r="BA92" i="6"/>
  <c r="BA93" i="6"/>
  <c r="BA94" i="6"/>
  <c r="BA95" i="6"/>
  <c r="BA96" i="6"/>
  <c r="BA97" i="6"/>
  <c r="BA98" i="6"/>
  <c r="BA99" i="6"/>
  <c r="BA100" i="6"/>
  <c r="BA101" i="6"/>
  <c r="BA102" i="6"/>
  <c r="BA103" i="6"/>
  <c r="BA104" i="6"/>
  <c r="BA105" i="6"/>
  <c r="BA106" i="6"/>
  <c r="BA107" i="6"/>
  <c r="BA108" i="6"/>
  <c r="BA109" i="6"/>
  <c r="BA110" i="6"/>
  <c r="BA111" i="6"/>
  <c r="BA112" i="6"/>
  <c r="BA113" i="6"/>
  <c r="BA114" i="6"/>
  <c r="BA115" i="6"/>
  <c r="BA116" i="6"/>
  <c r="BA117" i="6"/>
  <c r="BA118" i="6"/>
  <c r="BA119" i="6"/>
  <c r="BA120" i="6"/>
  <c r="BA121" i="6"/>
  <c r="BA122" i="6"/>
  <c r="BA123" i="6"/>
  <c r="BA124" i="6"/>
  <c r="BA125" i="6"/>
  <c r="BA126" i="6"/>
  <c r="BA127" i="6"/>
  <c r="BA128" i="6"/>
  <c r="BA129" i="6"/>
  <c r="BA130" i="6"/>
  <c r="BA131" i="6"/>
  <c r="BA132" i="6"/>
  <c r="BA133" i="6"/>
  <c r="BA134" i="6"/>
  <c r="BA135" i="6"/>
  <c r="BA136" i="6"/>
  <c r="BA3" i="6"/>
  <c r="D72" i="6"/>
  <c r="D76" i="6"/>
  <c r="D84" i="6"/>
  <c r="D87" i="6"/>
  <c r="D92" i="6"/>
  <c r="D95" i="6"/>
  <c r="D100" i="6"/>
  <c r="D103" i="6"/>
  <c r="D108" i="6"/>
  <c r="D111" i="6"/>
  <c r="D116" i="6"/>
  <c r="D119" i="6"/>
  <c r="D124" i="6"/>
  <c r="D127" i="6"/>
  <c r="D132" i="6"/>
  <c r="D135" i="6"/>
  <c r="AW4" i="6"/>
  <c r="AW5" i="6"/>
  <c r="AW6" i="6"/>
  <c r="AW7" i="6"/>
  <c r="AW8" i="6"/>
  <c r="AW9" i="6"/>
  <c r="AW10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W65" i="6"/>
  <c r="AW66" i="6"/>
  <c r="AW67" i="6"/>
  <c r="AW68" i="6"/>
  <c r="AW69" i="6"/>
  <c r="AW70" i="6"/>
  <c r="AW71" i="6"/>
  <c r="AW72" i="6"/>
  <c r="AW73" i="6"/>
  <c r="AW74" i="6"/>
  <c r="AW75" i="6"/>
  <c r="AW76" i="6"/>
  <c r="AW77" i="6"/>
  <c r="AW78" i="6"/>
  <c r="AW79" i="6"/>
  <c r="AW80" i="6"/>
  <c r="AW81" i="6"/>
  <c r="AW82" i="6"/>
  <c r="AW83" i="6"/>
  <c r="AW84" i="6"/>
  <c r="AW85" i="6"/>
  <c r="AW86" i="6"/>
  <c r="AW87" i="6"/>
  <c r="AW88" i="6"/>
  <c r="AW89" i="6"/>
  <c r="AW90" i="6"/>
  <c r="AW91" i="6"/>
  <c r="AW92" i="6"/>
  <c r="AW93" i="6"/>
  <c r="AW94" i="6"/>
  <c r="AW95" i="6"/>
  <c r="AW96" i="6"/>
  <c r="AW97" i="6"/>
  <c r="AW98" i="6"/>
  <c r="AW99" i="6"/>
  <c r="AW100" i="6"/>
  <c r="AW101" i="6"/>
  <c r="AW102" i="6"/>
  <c r="AW103" i="6"/>
  <c r="AW104" i="6"/>
  <c r="AW105" i="6"/>
  <c r="AW106" i="6"/>
  <c r="AW107" i="6"/>
  <c r="AW108" i="6"/>
  <c r="AW109" i="6"/>
  <c r="AW110" i="6"/>
  <c r="AW111" i="6"/>
  <c r="AW112" i="6"/>
  <c r="AW113" i="6"/>
  <c r="AW114" i="6"/>
  <c r="AW115" i="6"/>
  <c r="AW116" i="6"/>
  <c r="AW117" i="6"/>
  <c r="AW118" i="6"/>
  <c r="AW119" i="6"/>
  <c r="AW120" i="6"/>
  <c r="AW121" i="6"/>
  <c r="AW122" i="6"/>
  <c r="AW123" i="6"/>
  <c r="AW124" i="6"/>
  <c r="AW125" i="6"/>
  <c r="AW126" i="6"/>
  <c r="AW127" i="6"/>
  <c r="AW128" i="6"/>
  <c r="AW129" i="6"/>
  <c r="AW130" i="6"/>
  <c r="AW131" i="6"/>
  <c r="AW132" i="6"/>
  <c r="AW133" i="6"/>
  <c r="AW134" i="6"/>
  <c r="AW135" i="6"/>
  <c r="AW136" i="6"/>
  <c r="AW3" i="6"/>
  <c r="AS4" i="6"/>
  <c r="AS5" i="6"/>
  <c r="AS6" i="6"/>
  <c r="AS7" i="6"/>
  <c r="AS8" i="6"/>
  <c r="AS9" i="6"/>
  <c r="AS10" i="6"/>
  <c r="AS11" i="6"/>
  <c r="AS12" i="6"/>
  <c r="AS13" i="6"/>
  <c r="AS14" i="6"/>
  <c r="AS15" i="6"/>
  <c r="AS16" i="6"/>
  <c r="AS17" i="6"/>
  <c r="AS18" i="6"/>
  <c r="AS19" i="6"/>
  <c r="AS20" i="6"/>
  <c r="AS21" i="6"/>
  <c r="AS22" i="6"/>
  <c r="AS23" i="6"/>
  <c r="AS24" i="6"/>
  <c r="AS25" i="6"/>
  <c r="AS26" i="6"/>
  <c r="AS27" i="6"/>
  <c r="AS28" i="6"/>
  <c r="AS29" i="6"/>
  <c r="AS30" i="6"/>
  <c r="AS31" i="6"/>
  <c r="AS32" i="6"/>
  <c r="AS33" i="6"/>
  <c r="AS34" i="6"/>
  <c r="AS35" i="6"/>
  <c r="AS36" i="6"/>
  <c r="AS37" i="6"/>
  <c r="AS38" i="6"/>
  <c r="AS39" i="6"/>
  <c r="AS40" i="6"/>
  <c r="AS41" i="6"/>
  <c r="AS42" i="6"/>
  <c r="AS43" i="6"/>
  <c r="AS44" i="6"/>
  <c r="AS45" i="6"/>
  <c r="AS46" i="6"/>
  <c r="AS47" i="6"/>
  <c r="AS48" i="6"/>
  <c r="AS49" i="6"/>
  <c r="AS50" i="6"/>
  <c r="AS51" i="6"/>
  <c r="AS52" i="6"/>
  <c r="AS53" i="6"/>
  <c r="AS54" i="6"/>
  <c r="AS55" i="6"/>
  <c r="AS56" i="6"/>
  <c r="AS57" i="6"/>
  <c r="AS58" i="6"/>
  <c r="AS59" i="6"/>
  <c r="AS60" i="6"/>
  <c r="AS61" i="6"/>
  <c r="AS62" i="6"/>
  <c r="AS63" i="6"/>
  <c r="AS64" i="6"/>
  <c r="AS65" i="6"/>
  <c r="AS66" i="6"/>
  <c r="AS67" i="6"/>
  <c r="AS68" i="6"/>
  <c r="AS69" i="6"/>
  <c r="AS70" i="6"/>
  <c r="AS71" i="6"/>
  <c r="AS72" i="6"/>
  <c r="AS73" i="6"/>
  <c r="AS74" i="6"/>
  <c r="AS75" i="6"/>
  <c r="AS76" i="6"/>
  <c r="AS77" i="6"/>
  <c r="AS78" i="6"/>
  <c r="AS79" i="6"/>
  <c r="AS80" i="6"/>
  <c r="AS81" i="6"/>
  <c r="AS82" i="6"/>
  <c r="AS83" i="6"/>
  <c r="AS84" i="6"/>
  <c r="AS85" i="6"/>
  <c r="AS86" i="6"/>
  <c r="AS87" i="6"/>
  <c r="AS88" i="6"/>
  <c r="AS89" i="6"/>
  <c r="AS90" i="6"/>
  <c r="AS91" i="6"/>
  <c r="AS92" i="6"/>
  <c r="AS93" i="6"/>
  <c r="AS94" i="6"/>
  <c r="AS95" i="6"/>
  <c r="AS96" i="6"/>
  <c r="AS97" i="6"/>
  <c r="AS98" i="6"/>
  <c r="AS99" i="6"/>
  <c r="AS100" i="6"/>
  <c r="AS101" i="6"/>
  <c r="AS102" i="6"/>
  <c r="AS103" i="6"/>
  <c r="AS104" i="6"/>
  <c r="AS105" i="6"/>
  <c r="AS106" i="6"/>
  <c r="AS107" i="6"/>
  <c r="AS108" i="6"/>
  <c r="AS109" i="6"/>
  <c r="AS110" i="6"/>
  <c r="AS111" i="6"/>
  <c r="AS112" i="6"/>
  <c r="AS113" i="6"/>
  <c r="AS114" i="6"/>
  <c r="AS115" i="6"/>
  <c r="AS116" i="6"/>
  <c r="AS117" i="6"/>
  <c r="AS118" i="6"/>
  <c r="AS119" i="6"/>
  <c r="AS120" i="6"/>
  <c r="AS121" i="6"/>
  <c r="AS122" i="6"/>
  <c r="AS123" i="6"/>
  <c r="AS124" i="6"/>
  <c r="AS125" i="6"/>
  <c r="AS126" i="6"/>
  <c r="AS127" i="6"/>
  <c r="AS128" i="6"/>
  <c r="AS129" i="6"/>
  <c r="AS130" i="6"/>
  <c r="AS131" i="6"/>
  <c r="AS132" i="6"/>
  <c r="AS133" i="6"/>
  <c r="AS134" i="6"/>
  <c r="AS135" i="6"/>
  <c r="AS136" i="6"/>
  <c r="AS3" i="6"/>
  <c r="AO4" i="6"/>
  <c r="AO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96" i="6"/>
  <c r="AO97" i="6"/>
  <c r="AO98" i="6"/>
  <c r="AO99" i="6"/>
  <c r="AO100" i="6"/>
  <c r="AO101" i="6"/>
  <c r="AO102" i="6"/>
  <c r="AO103" i="6"/>
  <c r="AO104" i="6"/>
  <c r="AO105" i="6"/>
  <c r="AO106" i="6"/>
  <c r="AO107" i="6"/>
  <c r="AO108" i="6"/>
  <c r="AO109" i="6"/>
  <c r="AO110" i="6"/>
  <c r="AO111" i="6"/>
  <c r="AO112" i="6"/>
  <c r="AO113" i="6"/>
  <c r="AO114" i="6"/>
  <c r="AO115" i="6"/>
  <c r="AO116" i="6"/>
  <c r="AO117" i="6"/>
  <c r="AO118" i="6"/>
  <c r="AO119" i="6"/>
  <c r="AO120" i="6"/>
  <c r="AO121" i="6"/>
  <c r="AO122" i="6"/>
  <c r="AO123" i="6"/>
  <c r="AO124" i="6"/>
  <c r="AO125" i="6"/>
  <c r="AO126" i="6"/>
  <c r="AO127" i="6"/>
  <c r="AO128" i="6"/>
  <c r="AO129" i="6"/>
  <c r="AO130" i="6"/>
  <c r="AO131" i="6"/>
  <c r="AO132" i="6"/>
  <c r="AO133" i="6"/>
  <c r="AO134" i="6"/>
  <c r="AO135" i="6"/>
  <c r="AO136" i="6"/>
  <c r="AO3" i="6"/>
  <c r="AK5" i="6"/>
  <c r="AK4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K111" i="6"/>
  <c r="AK112" i="6"/>
  <c r="AK113" i="6"/>
  <c r="AK114" i="6"/>
  <c r="AK115" i="6"/>
  <c r="AK116" i="6"/>
  <c r="AK117" i="6"/>
  <c r="AK118" i="6"/>
  <c r="AK119" i="6"/>
  <c r="AK120" i="6"/>
  <c r="AK121" i="6"/>
  <c r="AK122" i="6"/>
  <c r="AK123" i="6"/>
  <c r="AK124" i="6"/>
  <c r="AK125" i="6"/>
  <c r="AK126" i="6"/>
  <c r="AK127" i="6"/>
  <c r="AK128" i="6"/>
  <c r="AK129" i="6"/>
  <c r="AK130" i="6"/>
  <c r="AK131" i="6"/>
  <c r="AK132" i="6"/>
  <c r="AK133" i="6"/>
  <c r="AK134" i="6"/>
  <c r="AK135" i="6"/>
  <c r="AK136" i="6"/>
  <c r="AK3" i="6"/>
  <c r="AG4" i="6"/>
  <c r="AG5" i="6"/>
  <c r="AG6" i="6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G64" i="6"/>
  <c r="AG65" i="6"/>
  <c r="AG66" i="6"/>
  <c r="AG67" i="6"/>
  <c r="AG68" i="6"/>
  <c r="AG69" i="6"/>
  <c r="AG70" i="6"/>
  <c r="AG71" i="6"/>
  <c r="AG72" i="6"/>
  <c r="AG73" i="6"/>
  <c r="AG74" i="6"/>
  <c r="AG75" i="6"/>
  <c r="AG76" i="6"/>
  <c r="AG77" i="6"/>
  <c r="AG78" i="6"/>
  <c r="AG79" i="6"/>
  <c r="AG80" i="6"/>
  <c r="AG81" i="6"/>
  <c r="AG82" i="6"/>
  <c r="AG83" i="6"/>
  <c r="AG84" i="6"/>
  <c r="AG85" i="6"/>
  <c r="AG86" i="6"/>
  <c r="AG87" i="6"/>
  <c r="AG88" i="6"/>
  <c r="AG89" i="6"/>
  <c r="AG90" i="6"/>
  <c r="AG91" i="6"/>
  <c r="AG92" i="6"/>
  <c r="AG93" i="6"/>
  <c r="AG94" i="6"/>
  <c r="AG95" i="6"/>
  <c r="AG96" i="6"/>
  <c r="AG97" i="6"/>
  <c r="AG98" i="6"/>
  <c r="AG99" i="6"/>
  <c r="AG100" i="6"/>
  <c r="AG101" i="6"/>
  <c r="AG102" i="6"/>
  <c r="AG103" i="6"/>
  <c r="AG104" i="6"/>
  <c r="AG105" i="6"/>
  <c r="AG106" i="6"/>
  <c r="AG107" i="6"/>
  <c r="AG108" i="6"/>
  <c r="AG109" i="6"/>
  <c r="AG110" i="6"/>
  <c r="AG111" i="6"/>
  <c r="AG112" i="6"/>
  <c r="AG113" i="6"/>
  <c r="AG114" i="6"/>
  <c r="AG115" i="6"/>
  <c r="AG116" i="6"/>
  <c r="AG117" i="6"/>
  <c r="AG118" i="6"/>
  <c r="AG119" i="6"/>
  <c r="AG120" i="6"/>
  <c r="AG121" i="6"/>
  <c r="AG122" i="6"/>
  <c r="AG123" i="6"/>
  <c r="AG124" i="6"/>
  <c r="AG125" i="6"/>
  <c r="AG126" i="6"/>
  <c r="AG127" i="6"/>
  <c r="AG128" i="6"/>
  <c r="AG129" i="6"/>
  <c r="AG130" i="6"/>
  <c r="AG131" i="6"/>
  <c r="AG132" i="6"/>
  <c r="AG133" i="6"/>
  <c r="AG134" i="6"/>
  <c r="AG135" i="6"/>
  <c r="AG136" i="6"/>
  <c r="AG3" i="6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D70" i="6" s="1"/>
  <c r="AC71" i="6"/>
  <c r="AC72" i="6"/>
  <c r="AC73" i="6"/>
  <c r="AC74" i="6"/>
  <c r="D74" i="6" s="1"/>
  <c r="AC75" i="6"/>
  <c r="AC76" i="6"/>
  <c r="AC77" i="6"/>
  <c r="AC78" i="6"/>
  <c r="D78" i="6" s="1"/>
  <c r="AC79" i="6"/>
  <c r="D79" i="6" s="1"/>
  <c r="AC80" i="6"/>
  <c r="AC81" i="6"/>
  <c r="AC82" i="6"/>
  <c r="D82" i="6" s="1"/>
  <c r="AC83" i="6"/>
  <c r="D83" i="6" s="1"/>
  <c r="AC84" i="6"/>
  <c r="AC85" i="6"/>
  <c r="AC86" i="6"/>
  <c r="D86" i="6" s="1"/>
  <c r="AC87" i="6"/>
  <c r="AC88" i="6"/>
  <c r="AC89" i="6"/>
  <c r="AC90" i="6"/>
  <c r="D90" i="6" s="1"/>
  <c r="AC91" i="6"/>
  <c r="D91" i="6" s="1"/>
  <c r="AC92" i="6"/>
  <c r="AC93" i="6"/>
  <c r="AC94" i="6"/>
  <c r="D94" i="6" s="1"/>
  <c r="AC95" i="6"/>
  <c r="AC96" i="6"/>
  <c r="AC97" i="6"/>
  <c r="AC98" i="6"/>
  <c r="D98" i="6" s="1"/>
  <c r="AC99" i="6"/>
  <c r="D99" i="6" s="1"/>
  <c r="AC100" i="6"/>
  <c r="AC101" i="6"/>
  <c r="AC102" i="6"/>
  <c r="D102" i="6" s="1"/>
  <c r="AC103" i="6"/>
  <c r="AC104" i="6"/>
  <c r="AC105" i="6"/>
  <c r="AC106" i="6"/>
  <c r="D106" i="6" s="1"/>
  <c r="AC107" i="6"/>
  <c r="D107" i="6" s="1"/>
  <c r="AC108" i="6"/>
  <c r="AC109" i="6"/>
  <c r="AC110" i="6"/>
  <c r="D110" i="6" s="1"/>
  <c r="AC111" i="6"/>
  <c r="AC112" i="6"/>
  <c r="AC113" i="6"/>
  <c r="AC114" i="6"/>
  <c r="D114" i="6" s="1"/>
  <c r="AC115" i="6"/>
  <c r="D115" i="6" s="1"/>
  <c r="AC116" i="6"/>
  <c r="AC117" i="6"/>
  <c r="AC118" i="6"/>
  <c r="D118" i="6" s="1"/>
  <c r="AC119" i="6"/>
  <c r="AC120" i="6"/>
  <c r="AC121" i="6"/>
  <c r="AC122" i="6"/>
  <c r="D122" i="6" s="1"/>
  <c r="AC123" i="6"/>
  <c r="D123" i="6" s="1"/>
  <c r="AC124" i="6"/>
  <c r="AC125" i="6"/>
  <c r="AC126" i="6"/>
  <c r="D126" i="6" s="1"/>
  <c r="AC127" i="6"/>
  <c r="AC128" i="6"/>
  <c r="AC129" i="6"/>
  <c r="AC130" i="6"/>
  <c r="D130" i="6" s="1"/>
  <c r="AC131" i="6"/>
  <c r="D131" i="6" s="1"/>
  <c r="AC132" i="6"/>
  <c r="AC133" i="6"/>
  <c r="AC134" i="6"/>
  <c r="D134" i="6" s="1"/>
  <c r="AC135" i="6"/>
  <c r="AC136" i="6"/>
  <c r="AC3" i="6"/>
  <c r="Y4" i="6"/>
  <c r="Y5" i="6"/>
  <c r="D5" i="6" s="1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D44" i="6" s="1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D68" i="6" s="1"/>
  <c r="Y69" i="6"/>
  <c r="D69" i="6" s="1"/>
  <c r="Y70" i="6"/>
  <c r="Y71" i="6"/>
  <c r="Y72" i="6"/>
  <c r="Y73" i="6"/>
  <c r="D73" i="6" s="1"/>
  <c r="Y74" i="6"/>
  <c r="Y75" i="6"/>
  <c r="Y76" i="6"/>
  <c r="Y77" i="6"/>
  <c r="D77" i="6" s="1"/>
  <c r="Y78" i="6"/>
  <c r="Y79" i="6"/>
  <c r="Y80" i="6"/>
  <c r="D80" i="6" s="1"/>
  <c r="Y81" i="6"/>
  <c r="D81" i="6" s="1"/>
  <c r="Y82" i="6"/>
  <c r="Y83" i="6"/>
  <c r="Y84" i="6"/>
  <c r="Y85" i="6"/>
  <c r="D85" i="6" s="1"/>
  <c r="Y86" i="6"/>
  <c r="Y87" i="6"/>
  <c r="Y88" i="6"/>
  <c r="D88" i="6" s="1"/>
  <c r="Y89" i="6"/>
  <c r="D89" i="6" s="1"/>
  <c r="Y90" i="6"/>
  <c r="Y91" i="6"/>
  <c r="Y92" i="6"/>
  <c r="Y93" i="6"/>
  <c r="D93" i="6" s="1"/>
  <c r="Y94" i="6"/>
  <c r="Y95" i="6"/>
  <c r="Y96" i="6"/>
  <c r="D96" i="6" s="1"/>
  <c r="Y97" i="6"/>
  <c r="D97" i="6" s="1"/>
  <c r="Y98" i="6"/>
  <c r="Y99" i="6"/>
  <c r="Y100" i="6"/>
  <c r="Y101" i="6"/>
  <c r="D101" i="6" s="1"/>
  <c r="Y102" i="6"/>
  <c r="Y103" i="6"/>
  <c r="Y104" i="6"/>
  <c r="D104" i="6" s="1"/>
  <c r="Y105" i="6"/>
  <c r="D105" i="6" s="1"/>
  <c r="Y106" i="6"/>
  <c r="Y107" i="6"/>
  <c r="Y108" i="6"/>
  <c r="Y109" i="6"/>
  <c r="D109" i="6" s="1"/>
  <c r="Y110" i="6"/>
  <c r="Y111" i="6"/>
  <c r="Y112" i="6"/>
  <c r="D112" i="6" s="1"/>
  <c r="Y113" i="6"/>
  <c r="D113" i="6" s="1"/>
  <c r="Y114" i="6"/>
  <c r="Y115" i="6"/>
  <c r="Y116" i="6"/>
  <c r="Y117" i="6"/>
  <c r="D117" i="6" s="1"/>
  <c r="Y118" i="6"/>
  <c r="Y119" i="6"/>
  <c r="Y120" i="6"/>
  <c r="D120" i="6" s="1"/>
  <c r="Y121" i="6"/>
  <c r="D121" i="6" s="1"/>
  <c r="Y122" i="6"/>
  <c r="Y123" i="6"/>
  <c r="Y124" i="6"/>
  <c r="Y125" i="6"/>
  <c r="D125" i="6" s="1"/>
  <c r="Y126" i="6"/>
  <c r="Y127" i="6"/>
  <c r="Y128" i="6"/>
  <c r="D128" i="6" s="1"/>
  <c r="Y129" i="6"/>
  <c r="D129" i="6" s="1"/>
  <c r="Y130" i="6"/>
  <c r="Y131" i="6"/>
  <c r="Y132" i="6"/>
  <c r="Y133" i="6"/>
  <c r="D133" i="6" s="1"/>
  <c r="Y134" i="6"/>
  <c r="Y135" i="6"/>
  <c r="Y136" i="6"/>
  <c r="D136" i="6" s="1"/>
  <c r="Y3" i="6"/>
  <c r="D3" i="6" s="1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3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1" i="6"/>
  <c r="U112" i="6"/>
  <c r="U113" i="6"/>
  <c r="U114" i="6"/>
  <c r="U115" i="6"/>
  <c r="U116" i="6"/>
  <c r="U117" i="6"/>
  <c r="U118" i="6"/>
  <c r="U119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U132" i="6"/>
  <c r="U133" i="6"/>
  <c r="U134" i="6"/>
  <c r="U135" i="6"/>
  <c r="U136" i="6"/>
  <c r="U84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3" i="6"/>
  <c r="M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I132" i="1" s="1"/>
  <c r="AH133" i="1"/>
  <c r="AH134" i="1"/>
  <c r="AH135" i="1"/>
  <c r="AH136" i="1"/>
  <c r="AI136" i="1" s="1"/>
  <c r="AH3" i="1"/>
  <c r="AD3" i="1"/>
  <c r="A11" i="2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10" i="2"/>
  <c r="A9" i="2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3" i="1"/>
  <c r="A7" i="2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3" i="1"/>
  <c r="A8" i="2"/>
  <c r="A6" i="2"/>
  <c r="A5" i="2"/>
  <c r="A4" i="2"/>
  <c r="A3" i="2"/>
  <c r="A2" i="2"/>
  <c r="I3" i="1"/>
  <c r="H4" i="1"/>
  <c r="H5" i="1"/>
  <c r="H6" i="1"/>
  <c r="H7" i="1"/>
  <c r="I7" i="1" s="1"/>
  <c r="H8" i="1"/>
  <c r="H9" i="1"/>
  <c r="I9" i="1" s="1"/>
  <c r="H10" i="1"/>
  <c r="H11" i="1"/>
  <c r="I11" i="1" s="1"/>
  <c r="H12" i="1"/>
  <c r="H13" i="1"/>
  <c r="H14" i="1"/>
  <c r="H15" i="1"/>
  <c r="I15" i="1" s="1"/>
  <c r="H16" i="1"/>
  <c r="H17" i="1"/>
  <c r="H18" i="1"/>
  <c r="H19" i="1"/>
  <c r="I19" i="1" s="1"/>
  <c r="H20" i="1"/>
  <c r="I20" i="1" s="1"/>
  <c r="H21" i="1"/>
  <c r="H22" i="1"/>
  <c r="H23" i="1"/>
  <c r="I23" i="1" s="1"/>
  <c r="H24" i="1"/>
  <c r="H25" i="1"/>
  <c r="I25" i="1" s="1"/>
  <c r="H26" i="1"/>
  <c r="I26" i="1" s="1"/>
  <c r="H27" i="1"/>
  <c r="I27" i="1" s="1"/>
  <c r="H28" i="1"/>
  <c r="H29" i="1"/>
  <c r="I29" i="1" s="1"/>
  <c r="H30" i="1"/>
  <c r="I30" i="1" s="1"/>
  <c r="H31" i="1"/>
  <c r="I31" i="1" s="1"/>
  <c r="H32" i="1"/>
  <c r="H33" i="1"/>
  <c r="I33" i="1" s="1"/>
  <c r="H34" i="1"/>
  <c r="I34" i="1" s="1"/>
  <c r="H35" i="1"/>
  <c r="I35" i="1" s="1"/>
  <c r="H36" i="1"/>
  <c r="H37" i="1"/>
  <c r="I37" i="1" s="1"/>
  <c r="H38" i="1"/>
  <c r="I38" i="1" s="1"/>
  <c r="H39" i="1"/>
  <c r="I39" i="1" s="1"/>
  <c r="H40" i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AI48" i="1" l="1"/>
  <c r="AI8" i="1"/>
  <c r="AI112" i="1"/>
  <c r="AI96" i="1"/>
  <c r="AI80" i="1"/>
  <c r="AI64" i="1"/>
  <c r="AI21" i="1"/>
  <c r="AI32" i="1"/>
  <c r="AI16" i="1"/>
  <c r="AI123" i="1"/>
  <c r="AI107" i="1"/>
  <c r="AI91" i="1"/>
  <c r="AI59" i="1"/>
  <c r="AI43" i="1"/>
  <c r="AI27" i="1"/>
  <c r="AI101" i="1"/>
  <c r="AI37" i="1"/>
  <c r="AA41" i="1"/>
  <c r="AI124" i="1"/>
  <c r="AI116" i="1"/>
  <c r="AI104" i="1"/>
  <c r="AI92" i="1"/>
  <c r="AI84" i="1"/>
  <c r="AI72" i="1"/>
  <c r="AI56" i="1"/>
  <c r="AI36" i="1"/>
  <c r="AI28" i="1"/>
  <c r="AI24" i="1"/>
  <c r="AI12" i="1"/>
  <c r="AI4" i="1"/>
  <c r="AI117" i="1"/>
  <c r="AI75" i="1"/>
  <c r="AI53" i="1"/>
  <c r="AA9" i="1"/>
  <c r="AA57" i="1"/>
  <c r="AI119" i="1"/>
  <c r="AI103" i="1"/>
  <c r="AI83" i="1"/>
  <c r="AI67" i="1"/>
  <c r="AI51" i="1"/>
  <c r="AI35" i="1"/>
  <c r="AI23" i="1"/>
  <c r="AA105" i="1"/>
  <c r="AI128" i="1"/>
  <c r="AI120" i="1"/>
  <c r="AI108" i="1"/>
  <c r="AI100" i="1"/>
  <c r="AI88" i="1"/>
  <c r="AI76" i="1"/>
  <c r="AI68" i="1"/>
  <c r="AI60" i="1"/>
  <c r="AI52" i="1"/>
  <c r="AI44" i="1"/>
  <c r="AI20" i="1"/>
  <c r="AI115" i="1"/>
  <c r="AI99" i="1"/>
  <c r="AI87" i="1"/>
  <c r="AI71" i="1"/>
  <c r="AI55" i="1"/>
  <c r="AI39" i="1"/>
  <c r="AI19" i="1"/>
  <c r="AI134" i="1"/>
  <c r="AI69" i="1"/>
  <c r="AA121" i="1"/>
  <c r="AA73" i="1"/>
  <c r="AE130" i="1"/>
  <c r="AE114" i="1"/>
  <c r="AE98" i="1"/>
  <c r="AE82" i="1"/>
  <c r="AE66" i="1"/>
  <c r="AE50" i="1"/>
  <c r="AE34" i="1"/>
  <c r="AE18" i="1"/>
  <c r="AI130" i="1"/>
  <c r="AI129" i="1"/>
  <c r="AI85" i="1"/>
  <c r="AE133" i="1"/>
  <c r="AE129" i="1"/>
  <c r="AE121" i="1"/>
  <c r="AE113" i="1"/>
  <c r="AE105" i="1"/>
  <c r="AE97" i="1"/>
  <c r="AE89" i="1"/>
  <c r="AE81" i="1"/>
  <c r="AE73" i="1"/>
  <c r="AE65" i="1"/>
  <c r="AE57" i="1"/>
  <c r="AE49" i="1"/>
  <c r="AE41" i="1"/>
  <c r="AE33" i="1"/>
  <c r="AE25" i="1"/>
  <c r="AE125" i="1"/>
  <c r="AE117" i="1"/>
  <c r="AE109" i="1"/>
  <c r="AE101" i="1"/>
  <c r="AE93" i="1"/>
  <c r="AE85" i="1"/>
  <c r="AE77" i="1"/>
  <c r="AE12" i="1"/>
  <c r="AE28" i="1"/>
  <c r="AE44" i="1"/>
  <c r="AE60" i="1"/>
  <c r="AE76" i="1"/>
  <c r="AE92" i="1"/>
  <c r="AE108" i="1"/>
  <c r="AE124" i="1"/>
  <c r="AE14" i="1"/>
  <c r="AE30" i="1"/>
  <c r="AE40" i="1"/>
  <c r="AE56" i="1"/>
  <c r="AE78" i="1"/>
  <c r="AE88" i="1"/>
  <c r="AE104" i="1"/>
  <c r="AE126" i="1"/>
  <c r="AE4" i="1"/>
  <c r="AE10" i="1"/>
  <c r="AE15" i="1"/>
  <c r="AE20" i="1"/>
  <c r="AE31" i="1"/>
  <c r="AE36" i="1"/>
  <c r="AE47" i="1"/>
  <c r="AE63" i="1"/>
  <c r="AE68" i="1"/>
  <c r="AE79" i="1"/>
  <c r="AE90" i="1"/>
  <c r="AE100" i="1"/>
  <c r="AE116" i="1"/>
  <c r="AE127" i="1"/>
  <c r="AE6" i="1"/>
  <c r="AE11" i="1"/>
  <c r="AE16" i="1"/>
  <c r="AE22" i="1"/>
  <c r="AE27" i="1"/>
  <c r="AE32" i="1"/>
  <c r="AE38" i="1"/>
  <c r="AE43" i="1"/>
  <c r="AE48" i="1"/>
  <c r="AE54" i="1"/>
  <c r="AE59" i="1"/>
  <c r="AE64" i="1"/>
  <c r="AE70" i="1"/>
  <c r="AE75" i="1"/>
  <c r="AE80" i="1"/>
  <c r="AE91" i="1"/>
  <c r="AE96" i="1"/>
  <c r="AE102" i="1"/>
  <c r="AE107" i="1"/>
  <c r="AE118" i="1"/>
  <c r="AE128" i="1"/>
  <c r="AE3" i="1"/>
  <c r="AE8" i="1"/>
  <c r="AE24" i="1"/>
  <c r="AE46" i="1"/>
  <c r="AE62" i="1"/>
  <c r="AE72" i="1"/>
  <c r="AE94" i="1"/>
  <c r="AE110" i="1"/>
  <c r="AE120" i="1"/>
  <c r="AE136" i="1"/>
  <c r="AE26" i="1"/>
  <c r="AE42" i="1"/>
  <c r="AE52" i="1"/>
  <c r="AE58" i="1"/>
  <c r="AE74" i="1"/>
  <c r="AE84" i="1"/>
  <c r="AE95" i="1"/>
  <c r="AE106" i="1"/>
  <c r="AE111" i="1"/>
  <c r="AE122" i="1"/>
  <c r="AE132" i="1"/>
  <c r="AE86" i="1"/>
  <c r="AE112" i="1"/>
  <c r="AE123" i="1"/>
  <c r="AE134" i="1"/>
  <c r="AE69" i="1"/>
  <c r="AE61" i="1"/>
  <c r="AE53" i="1"/>
  <c r="AE45" i="1"/>
  <c r="AE37" i="1"/>
  <c r="AE29" i="1"/>
  <c r="AE135" i="1"/>
  <c r="AE131" i="1"/>
  <c r="AE119" i="1"/>
  <c r="AE115" i="1"/>
  <c r="AE103" i="1"/>
  <c r="AE99" i="1"/>
  <c r="AE87" i="1"/>
  <c r="AE83" i="1"/>
  <c r="AE71" i="1"/>
  <c r="AE67" i="1"/>
  <c r="AE55" i="1"/>
  <c r="AE51" i="1"/>
  <c r="AE39" i="1"/>
  <c r="AE35" i="1"/>
  <c r="AE23" i="1"/>
  <c r="AE19" i="1"/>
  <c r="AE7" i="1"/>
  <c r="AE17" i="1"/>
  <c r="AE9" i="1"/>
  <c r="AA3" i="1"/>
  <c r="AA97" i="1"/>
  <c r="AI3" i="1"/>
  <c r="AI133" i="1"/>
  <c r="AI105" i="1"/>
  <c r="AI89" i="1"/>
  <c r="AI79" i="1"/>
  <c r="AI57" i="1"/>
  <c r="AI47" i="1"/>
  <c r="AI25" i="1"/>
  <c r="AI13" i="1"/>
  <c r="AA134" i="1"/>
  <c r="AA129" i="1"/>
  <c r="AI131" i="1"/>
  <c r="AI15" i="1"/>
  <c r="AI11" i="1"/>
  <c r="AI7" i="1"/>
  <c r="AI125" i="1"/>
  <c r="AI109" i="1"/>
  <c r="AI93" i="1"/>
  <c r="AI77" i="1"/>
  <c r="AI61" i="1"/>
  <c r="AI45" i="1"/>
  <c r="AI40" i="1"/>
  <c r="AI29" i="1"/>
  <c r="AE21" i="1"/>
  <c r="AE13" i="1"/>
  <c r="AE5" i="1"/>
  <c r="AI121" i="1"/>
  <c r="AI111" i="1"/>
  <c r="AI95" i="1"/>
  <c r="AI73" i="1"/>
  <c r="AI63" i="1"/>
  <c r="AI41" i="1"/>
  <c r="AI31" i="1"/>
  <c r="AI5" i="1"/>
  <c r="AA89" i="1"/>
  <c r="AI135" i="1"/>
  <c r="AI127" i="1"/>
  <c r="V3" i="1"/>
  <c r="AA133" i="1"/>
  <c r="AA125" i="1"/>
  <c r="AA117" i="1"/>
  <c r="AA113" i="1"/>
  <c r="AA109" i="1"/>
  <c r="AA101" i="1"/>
  <c r="AA93" i="1"/>
  <c r="AA85" i="1"/>
  <c r="AA81" i="1"/>
  <c r="AA77" i="1"/>
  <c r="AA65" i="1"/>
  <c r="AA61" i="1"/>
  <c r="AA49" i="1"/>
  <c r="AA45" i="1"/>
  <c r="AA33" i="1"/>
  <c r="AA29" i="1"/>
  <c r="AA25" i="1"/>
  <c r="AA17" i="1"/>
  <c r="AA13" i="1"/>
  <c r="AI126" i="1"/>
  <c r="AI122" i="1"/>
  <c r="AI118" i="1"/>
  <c r="AI114" i="1"/>
  <c r="AI110" i="1"/>
  <c r="AI106" i="1"/>
  <c r="AI102" i="1"/>
  <c r="AI98" i="1"/>
  <c r="AI94" i="1"/>
  <c r="AI90" i="1"/>
  <c r="AI86" i="1"/>
  <c r="AI82" i="1"/>
  <c r="AI78" i="1"/>
  <c r="AI74" i="1"/>
  <c r="AI70" i="1"/>
  <c r="AI66" i="1"/>
  <c r="AI62" i="1"/>
  <c r="AI58" i="1"/>
  <c r="AI54" i="1"/>
  <c r="AI50" i="1"/>
  <c r="AI46" i="1"/>
  <c r="AI42" i="1"/>
  <c r="AI38" i="1"/>
  <c r="AI34" i="1"/>
  <c r="AI30" i="1"/>
  <c r="AI26" i="1"/>
  <c r="AI22" i="1"/>
  <c r="AI18" i="1"/>
  <c r="AI14" i="1"/>
  <c r="AI10" i="1"/>
  <c r="AI6" i="1"/>
  <c r="AI113" i="1"/>
  <c r="AI97" i="1"/>
  <c r="AI81" i="1"/>
  <c r="AI65" i="1"/>
  <c r="AI49" i="1"/>
  <c r="AI33" i="1"/>
  <c r="AI17" i="1"/>
  <c r="AI9" i="1"/>
  <c r="D75" i="6"/>
  <c r="D71" i="6"/>
  <c r="D67" i="6"/>
  <c r="D63" i="6"/>
  <c r="D59" i="6"/>
  <c r="D55" i="6"/>
  <c r="D51" i="6"/>
  <c r="D47" i="6"/>
  <c r="D43" i="6"/>
  <c r="D39" i="6"/>
  <c r="D35" i="6"/>
  <c r="D31" i="6"/>
  <c r="D27" i="6"/>
  <c r="D23" i="6"/>
  <c r="D19" i="6"/>
  <c r="D15" i="6"/>
  <c r="D11" i="6"/>
  <c r="D7" i="6"/>
  <c r="D66" i="6"/>
  <c r="D62" i="6"/>
  <c r="D58" i="6"/>
  <c r="D54" i="6"/>
  <c r="D50" i="6"/>
  <c r="D46" i="6"/>
  <c r="D42" i="6"/>
  <c r="D38" i="6"/>
  <c r="D34" i="6"/>
  <c r="D30" i="6"/>
  <c r="D26" i="6"/>
  <c r="D22" i="6"/>
  <c r="D18" i="6"/>
  <c r="D14" i="6"/>
  <c r="D10" i="6"/>
  <c r="D6" i="6"/>
  <c r="C3" i="6"/>
  <c r="C131" i="6"/>
  <c r="C127" i="6"/>
  <c r="C123" i="6"/>
  <c r="C119" i="6"/>
  <c r="C115" i="6"/>
  <c r="C111" i="6"/>
  <c r="C107" i="6"/>
  <c r="C99" i="6"/>
  <c r="C95" i="6"/>
  <c r="C91" i="6"/>
  <c r="C87" i="6"/>
  <c r="C83" i="6"/>
  <c r="C79" i="6"/>
  <c r="C75" i="6"/>
  <c r="D65" i="6"/>
  <c r="D61" i="6"/>
  <c r="D57" i="6"/>
  <c r="D53" i="6"/>
  <c r="D49" i="6"/>
  <c r="D45" i="6"/>
  <c r="D41" i="6"/>
  <c r="D37" i="6"/>
  <c r="D33" i="6"/>
  <c r="D29" i="6"/>
  <c r="D25" i="6"/>
  <c r="D21" i="6"/>
  <c r="D17" i="6"/>
  <c r="D13" i="6"/>
  <c r="D9" i="6"/>
  <c r="D4" i="6"/>
  <c r="D64" i="6"/>
  <c r="D60" i="6"/>
  <c r="D56" i="6"/>
  <c r="D52" i="6"/>
  <c r="D48" i="6"/>
  <c r="D40" i="6"/>
  <c r="D36" i="6"/>
  <c r="D32" i="6"/>
  <c r="D28" i="6"/>
  <c r="D24" i="6"/>
  <c r="D20" i="6"/>
  <c r="D16" i="6"/>
  <c r="D12" i="6"/>
  <c r="D8" i="6"/>
  <c r="C76" i="6"/>
  <c r="C24" i="6"/>
  <c r="C60" i="6"/>
  <c r="C44" i="6"/>
  <c r="C28" i="6"/>
  <c r="C51" i="6"/>
  <c r="C47" i="6"/>
  <c r="C43" i="6"/>
  <c r="C39" i="6"/>
  <c r="C35" i="6"/>
  <c r="C31" i="6"/>
  <c r="C27" i="6"/>
  <c r="C23" i="6"/>
  <c r="C19" i="6"/>
  <c r="C15" i="6"/>
  <c r="C11" i="6"/>
  <c r="C7" i="6"/>
  <c r="C135" i="6"/>
  <c r="C103" i="6"/>
  <c r="C71" i="6"/>
  <c r="C67" i="6"/>
  <c r="C63" i="6"/>
  <c r="C59" i="6"/>
  <c r="C55" i="6"/>
  <c r="C133" i="6"/>
  <c r="C129" i="6"/>
  <c r="C125" i="6"/>
  <c r="C121" i="6"/>
  <c r="C117" i="6"/>
  <c r="C113" i="6"/>
  <c r="C109" i="6"/>
  <c r="C105" i="6"/>
  <c r="C101" i="6"/>
  <c r="C97" i="6"/>
  <c r="C93" i="6"/>
  <c r="C89" i="6"/>
  <c r="C85" i="6"/>
  <c r="C81" i="6"/>
  <c r="C77" i="6"/>
  <c r="C73" i="6"/>
  <c r="C69" i="6"/>
  <c r="C65" i="6"/>
  <c r="C61" i="6"/>
  <c r="C57" i="6"/>
  <c r="C53" i="6"/>
  <c r="C49" i="6"/>
  <c r="C45" i="6"/>
  <c r="C41" i="6"/>
  <c r="C37" i="6"/>
  <c r="C33" i="6"/>
  <c r="C29" i="6"/>
  <c r="C25" i="6"/>
  <c r="C21" i="6"/>
  <c r="C17" i="6"/>
  <c r="C13" i="6"/>
  <c r="C9" i="6"/>
  <c r="C5" i="6"/>
  <c r="C132" i="6"/>
  <c r="C124" i="6"/>
  <c r="C116" i="6"/>
  <c r="C108" i="6"/>
  <c r="C100" i="6"/>
  <c r="C92" i="6"/>
  <c r="C84" i="6"/>
  <c r="C72" i="6"/>
  <c r="C56" i="6"/>
  <c r="C40" i="6"/>
  <c r="C50" i="6"/>
  <c r="C46" i="6"/>
  <c r="C42" i="6"/>
  <c r="C38" i="6"/>
  <c r="C34" i="6"/>
  <c r="C30" i="6"/>
  <c r="C26" i="6"/>
  <c r="C22" i="6"/>
  <c r="C18" i="6"/>
  <c r="C14" i="6"/>
  <c r="C10" i="6"/>
  <c r="C6" i="6"/>
  <c r="C136" i="6"/>
  <c r="C128" i="6"/>
  <c r="C120" i="6"/>
  <c r="C112" i="6"/>
  <c r="C104" i="6"/>
  <c r="C96" i="6"/>
  <c r="C88" i="6"/>
  <c r="C80" i="6"/>
  <c r="C68" i="6"/>
  <c r="C64" i="6"/>
  <c r="C52" i="6"/>
  <c r="C48" i="6"/>
  <c r="C36" i="6"/>
  <c r="C32" i="6"/>
  <c r="C20" i="6"/>
  <c r="C16" i="6"/>
  <c r="C134" i="6"/>
  <c r="C130" i="6"/>
  <c r="C126" i="6"/>
  <c r="C122" i="6"/>
  <c r="C118" i="6"/>
  <c r="C114" i="6"/>
  <c r="C110" i="6"/>
  <c r="C106" i="6"/>
  <c r="C102" i="6"/>
  <c r="C98" i="6"/>
  <c r="C94" i="6"/>
  <c r="C90" i="6"/>
  <c r="C86" i="6"/>
  <c r="C82" i="6"/>
  <c r="C78" i="6"/>
  <c r="C74" i="6"/>
  <c r="C70" i="6"/>
  <c r="C66" i="6"/>
  <c r="C62" i="6"/>
  <c r="C58" i="6"/>
  <c r="C54" i="6"/>
  <c r="C12" i="6"/>
  <c r="C8" i="6"/>
  <c r="C4" i="6"/>
  <c r="AA130" i="1"/>
  <c r="AA126" i="1"/>
  <c r="AA122" i="1"/>
  <c r="AA118" i="1"/>
  <c r="AA114" i="1"/>
  <c r="AA110" i="1"/>
  <c r="AA106" i="1"/>
  <c r="AA102" i="1"/>
  <c r="AA98" i="1"/>
  <c r="AA94" i="1"/>
  <c r="AA90" i="1"/>
  <c r="AA86" i="1"/>
  <c r="AA82" i="1"/>
  <c r="AA78" i="1"/>
  <c r="AA74" i="1"/>
  <c r="AA70" i="1"/>
  <c r="AA66" i="1"/>
  <c r="AA62" i="1"/>
  <c r="AA58" i="1"/>
  <c r="AA54" i="1"/>
  <c r="AA50" i="1"/>
  <c r="AA46" i="1"/>
  <c r="AA42" i="1"/>
  <c r="AA38" i="1"/>
  <c r="AA34" i="1"/>
  <c r="AA30" i="1"/>
  <c r="AA26" i="1"/>
  <c r="AA22" i="1"/>
  <c r="AA18" i="1"/>
  <c r="AA14" i="1"/>
  <c r="AA10" i="1"/>
  <c r="AA6" i="1"/>
  <c r="AA136" i="1"/>
  <c r="AA128" i="1"/>
  <c r="AA120" i="1"/>
  <c r="AA112" i="1"/>
  <c r="AA104" i="1"/>
  <c r="AA96" i="1"/>
  <c r="AA88" i="1"/>
  <c r="AA80" i="1"/>
  <c r="AA69" i="1"/>
  <c r="AA53" i="1"/>
  <c r="AA37" i="1"/>
  <c r="AA21" i="1"/>
  <c r="AA5" i="1"/>
  <c r="AA7" i="1"/>
  <c r="AA11" i="1"/>
  <c r="AA15" i="1"/>
  <c r="AA19" i="1"/>
  <c r="AA23" i="1"/>
  <c r="AA27" i="1"/>
  <c r="AA31" i="1"/>
  <c r="AA35" i="1"/>
  <c r="AA39" i="1"/>
  <c r="AA43" i="1"/>
  <c r="AA47" i="1"/>
  <c r="AA51" i="1"/>
  <c r="AA55" i="1"/>
  <c r="AA59" i="1"/>
  <c r="AA63" i="1"/>
  <c r="AA67" i="1"/>
  <c r="AA71" i="1"/>
  <c r="AA75" i="1"/>
  <c r="AA79" i="1"/>
  <c r="AA83" i="1"/>
  <c r="AA87" i="1"/>
  <c r="AA91" i="1"/>
  <c r="AA95" i="1"/>
  <c r="AA99" i="1"/>
  <c r="AA103" i="1"/>
  <c r="AA107" i="1"/>
  <c r="AA111" i="1"/>
  <c r="AA115" i="1"/>
  <c r="AA119" i="1"/>
  <c r="AA123" i="1"/>
  <c r="AA127" i="1"/>
  <c r="AA131" i="1"/>
  <c r="AA135" i="1"/>
  <c r="AA4" i="1"/>
  <c r="AA8" i="1"/>
  <c r="AA12" i="1"/>
  <c r="AA16" i="1"/>
  <c r="AA20" i="1"/>
  <c r="AA24" i="1"/>
  <c r="AA28" i="1"/>
  <c r="AA32" i="1"/>
  <c r="AA36" i="1"/>
  <c r="AA40" i="1"/>
  <c r="AA44" i="1"/>
  <c r="AA48" i="1"/>
  <c r="AA52" i="1"/>
  <c r="AA56" i="1"/>
  <c r="AA60" i="1"/>
  <c r="AA64" i="1"/>
  <c r="AA68" i="1"/>
  <c r="AA72" i="1"/>
  <c r="AA132" i="1"/>
  <c r="AA124" i="1"/>
  <c r="AA116" i="1"/>
  <c r="AA108" i="1"/>
  <c r="AA100" i="1"/>
  <c r="AA92" i="1"/>
  <c r="AA84" i="1"/>
  <c r="AA76" i="1"/>
  <c r="J20" i="1"/>
  <c r="J136" i="1"/>
  <c r="J120" i="1"/>
  <c r="J104" i="1"/>
  <c r="J88" i="1"/>
  <c r="J72" i="1"/>
  <c r="J56" i="1"/>
  <c r="Q9" i="1"/>
  <c r="Q25" i="1"/>
  <c r="Q33" i="1"/>
  <c r="Q57" i="1"/>
  <c r="Q65" i="1"/>
  <c r="Q81" i="1"/>
  <c r="Q89" i="1"/>
  <c r="Q97" i="1"/>
  <c r="Q109" i="1"/>
  <c r="I36" i="1"/>
  <c r="J36" i="1"/>
  <c r="I28" i="1"/>
  <c r="J28" i="1"/>
  <c r="I24" i="1"/>
  <c r="J24" i="1"/>
  <c r="I16" i="1"/>
  <c r="J16" i="1"/>
  <c r="I12" i="1"/>
  <c r="J12" i="1"/>
  <c r="I4" i="1"/>
  <c r="J19" i="1"/>
  <c r="V86" i="1"/>
  <c r="V70" i="1"/>
  <c r="V22" i="1"/>
  <c r="V44" i="1"/>
  <c r="J133" i="1"/>
  <c r="J125" i="1"/>
  <c r="J117" i="1"/>
  <c r="J109" i="1"/>
  <c r="J101" i="1"/>
  <c r="J93" i="1"/>
  <c r="J85" i="1"/>
  <c r="J77" i="1"/>
  <c r="J69" i="1"/>
  <c r="J61" i="1"/>
  <c r="J53" i="1"/>
  <c r="J45" i="1"/>
  <c r="J33" i="1"/>
  <c r="J15" i="1"/>
  <c r="J132" i="1"/>
  <c r="J124" i="1"/>
  <c r="J116" i="1"/>
  <c r="J108" i="1"/>
  <c r="J100" i="1"/>
  <c r="J92" i="1"/>
  <c r="J84" i="1"/>
  <c r="J76" i="1"/>
  <c r="J68" i="1"/>
  <c r="J60" i="1"/>
  <c r="J52" i="1"/>
  <c r="J44" i="1"/>
  <c r="J29" i="1"/>
  <c r="J9" i="1"/>
  <c r="I21" i="1"/>
  <c r="J21" i="1"/>
  <c r="I17" i="1"/>
  <c r="J17" i="1"/>
  <c r="I13" i="1"/>
  <c r="J13" i="1"/>
  <c r="I5" i="1"/>
  <c r="J5" i="1"/>
  <c r="V6" i="1"/>
  <c r="J128" i="1"/>
  <c r="J112" i="1"/>
  <c r="J96" i="1"/>
  <c r="J80" i="1"/>
  <c r="J64" i="1"/>
  <c r="J48" i="1"/>
  <c r="J37" i="1"/>
  <c r="Q17" i="1"/>
  <c r="Q41" i="1"/>
  <c r="Q49" i="1"/>
  <c r="Q73" i="1"/>
  <c r="I40" i="1"/>
  <c r="J40" i="1"/>
  <c r="I32" i="1"/>
  <c r="J32" i="1"/>
  <c r="I8" i="1"/>
  <c r="J8" i="1"/>
  <c r="J3" i="1"/>
  <c r="J129" i="1"/>
  <c r="J121" i="1"/>
  <c r="J113" i="1"/>
  <c r="J105" i="1"/>
  <c r="J97" i="1"/>
  <c r="J89" i="1"/>
  <c r="J81" i="1"/>
  <c r="J73" i="1"/>
  <c r="J65" i="1"/>
  <c r="J57" i="1"/>
  <c r="J49" i="1"/>
  <c r="J41" i="1"/>
  <c r="J25" i="1"/>
  <c r="J4" i="1"/>
  <c r="J43" i="1"/>
  <c r="J39" i="1"/>
  <c r="J35" i="1"/>
  <c r="J31" i="1"/>
  <c r="J27" i="1"/>
  <c r="J23" i="1"/>
  <c r="J7" i="1"/>
  <c r="V28" i="1"/>
  <c r="V113" i="1"/>
  <c r="V65" i="1"/>
  <c r="J135" i="1"/>
  <c r="J131" i="1"/>
  <c r="J127" i="1"/>
  <c r="J123" i="1"/>
  <c r="J119" i="1"/>
  <c r="J115" i="1"/>
  <c r="J111" i="1"/>
  <c r="J107" i="1"/>
  <c r="J103" i="1"/>
  <c r="J99" i="1"/>
  <c r="J95" i="1"/>
  <c r="J91" i="1"/>
  <c r="J87" i="1"/>
  <c r="J83" i="1"/>
  <c r="J79" i="1"/>
  <c r="J75" i="1"/>
  <c r="J71" i="1"/>
  <c r="J67" i="1"/>
  <c r="J63" i="1"/>
  <c r="J59" i="1"/>
  <c r="J55" i="1"/>
  <c r="J51" i="1"/>
  <c r="J47" i="1"/>
  <c r="I22" i="1"/>
  <c r="J22" i="1"/>
  <c r="I18" i="1"/>
  <c r="J18" i="1"/>
  <c r="I14" i="1"/>
  <c r="J14" i="1"/>
  <c r="I10" i="1"/>
  <c r="J10" i="1"/>
  <c r="I6" i="1"/>
  <c r="J6" i="1"/>
  <c r="V108" i="1"/>
  <c r="J134" i="1"/>
  <c r="J130" i="1"/>
  <c r="J126" i="1"/>
  <c r="J122" i="1"/>
  <c r="J118" i="1"/>
  <c r="J114" i="1"/>
  <c r="J110" i="1"/>
  <c r="J106" i="1"/>
  <c r="J102" i="1"/>
  <c r="J98" i="1"/>
  <c r="J94" i="1"/>
  <c r="J90" i="1"/>
  <c r="J86" i="1"/>
  <c r="J82" i="1"/>
  <c r="J78" i="1"/>
  <c r="J74" i="1"/>
  <c r="J70" i="1"/>
  <c r="J66" i="1"/>
  <c r="J62" i="1"/>
  <c r="J58" i="1"/>
  <c r="J54" i="1"/>
  <c r="J50" i="1"/>
  <c r="J46" i="1"/>
  <c r="J42" i="1"/>
  <c r="J38" i="1"/>
  <c r="J34" i="1"/>
  <c r="J30" i="1"/>
  <c r="J26" i="1"/>
  <c r="J11" i="1"/>
  <c r="Q4" i="1"/>
  <c r="Q12" i="1"/>
  <c r="Q20" i="1"/>
  <c r="Q28" i="1"/>
  <c r="Q36" i="1"/>
  <c r="Q44" i="1"/>
  <c r="Q52" i="1"/>
  <c r="Q60" i="1"/>
  <c r="Q68" i="1"/>
  <c r="Q76" i="1"/>
  <c r="Q84" i="1"/>
  <c r="Q92" i="1"/>
  <c r="Q100" i="1"/>
  <c r="Q125" i="1"/>
  <c r="Q129" i="1"/>
  <c r="Q133" i="1"/>
  <c r="Q113" i="1"/>
  <c r="Q5" i="1"/>
  <c r="Q13" i="1"/>
  <c r="Q21" i="1"/>
  <c r="Q29" i="1"/>
  <c r="Q37" i="1"/>
  <c r="Q45" i="1"/>
  <c r="Q53" i="1"/>
  <c r="Q61" i="1"/>
  <c r="Q69" i="1"/>
  <c r="Q77" i="1"/>
  <c r="Q85" i="1"/>
  <c r="Q93" i="1"/>
  <c r="Q101" i="1"/>
  <c r="Q117" i="1"/>
  <c r="Q8" i="1"/>
  <c r="Q16" i="1"/>
  <c r="Q24" i="1"/>
  <c r="Q32" i="1"/>
  <c r="Q40" i="1"/>
  <c r="Q48" i="1"/>
  <c r="Q56" i="1"/>
  <c r="Q64" i="1"/>
  <c r="Q72" i="1"/>
  <c r="Q80" i="1"/>
  <c r="Q88" i="1"/>
  <c r="Q96" i="1"/>
  <c r="Q105" i="1"/>
  <c r="Q121" i="1"/>
  <c r="Q7" i="1"/>
  <c r="Q10" i="1"/>
  <c r="Q15" i="1"/>
  <c r="Q18" i="1"/>
  <c r="Q23" i="1"/>
  <c r="Q26" i="1"/>
  <c r="Q31" i="1"/>
  <c r="Q34" i="1"/>
  <c r="Q39" i="1"/>
  <c r="Q42" i="1"/>
  <c r="Q47" i="1"/>
  <c r="Q50" i="1"/>
  <c r="Q55" i="1"/>
  <c r="Q58" i="1"/>
  <c r="Q63" i="1"/>
  <c r="Q66" i="1"/>
  <c r="Q71" i="1"/>
  <c r="Q74" i="1"/>
  <c r="Q79" i="1"/>
  <c r="Q82" i="1"/>
  <c r="Q87" i="1"/>
  <c r="Q90" i="1"/>
  <c r="Q95" i="1"/>
  <c r="Q98" i="1"/>
  <c r="Q103" i="1"/>
  <c r="Q107" i="1"/>
  <c r="Q111" i="1"/>
  <c r="Q115" i="1"/>
  <c r="Q119" i="1"/>
  <c r="Q123" i="1"/>
  <c r="Q127" i="1"/>
  <c r="Q131" i="1"/>
  <c r="Q135" i="1"/>
  <c r="Q3" i="1"/>
  <c r="Q6" i="1"/>
  <c r="Q11" i="1"/>
  <c r="Q14" i="1"/>
  <c r="Q19" i="1"/>
  <c r="Q22" i="1"/>
  <c r="Q27" i="1"/>
  <c r="Q30" i="1"/>
  <c r="Q35" i="1"/>
  <c r="Q38" i="1"/>
  <c r="Q43" i="1"/>
  <c r="Q46" i="1"/>
  <c r="Q51" i="1"/>
  <c r="Q54" i="1"/>
  <c r="Q59" i="1"/>
  <c r="Q62" i="1"/>
  <c r="Q67" i="1"/>
  <c r="Q70" i="1"/>
  <c r="Q75" i="1"/>
  <c r="Q78" i="1"/>
  <c r="Q83" i="1"/>
  <c r="Q86" i="1"/>
  <c r="Q91" i="1"/>
  <c r="Q94" i="1"/>
  <c r="Q99" i="1"/>
  <c r="Q102" i="1"/>
  <c r="Q104" i="1"/>
  <c r="Q106" i="1"/>
  <c r="Q108" i="1"/>
  <c r="Q110" i="1"/>
  <c r="Q112" i="1"/>
  <c r="Q114" i="1"/>
  <c r="Q116" i="1"/>
  <c r="Q118" i="1"/>
  <c r="Q120" i="1"/>
  <c r="Q122" i="1"/>
  <c r="Q124" i="1"/>
  <c r="Q126" i="1"/>
  <c r="Q128" i="1"/>
  <c r="Q130" i="1"/>
  <c r="Q132" i="1"/>
  <c r="Q134" i="1"/>
  <c r="Q136" i="1"/>
  <c r="V133" i="1"/>
  <c r="V92" i="1"/>
  <c r="V49" i="1"/>
  <c r="V130" i="1"/>
  <c r="V114" i="1"/>
  <c r="V98" i="1"/>
  <c r="V82" i="1"/>
  <c r="V66" i="1"/>
  <c r="V50" i="1"/>
  <c r="V34" i="1"/>
  <c r="V18" i="1"/>
  <c r="V129" i="1"/>
  <c r="V136" i="1"/>
  <c r="V124" i="1"/>
  <c r="V76" i="1"/>
  <c r="V60" i="1"/>
  <c r="V12" i="1"/>
  <c r="V132" i="1"/>
  <c r="V128" i="1"/>
  <c r="V120" i="1"/>
  <c r="V116" i="1"/>
  <c r="V112" i="1"/>
  <c r="V104" i="1"/>
  <c r="V100" i="1"/>
  <c r="V96" i="1"/>
  <c r="V88" i="1"/>
  <c r="V84" i="1"/>
  <c r="V80" i="1"/>
  <c r="V72" i="1"/>
  <c r="V68" i="1"/>
  <c r="V64" i="1"/>
  <c r="V56" i="1"/>
  <c r="V52" i="1"/>
  <c r="V48" i="1"/>
  <c r="V40" i="1"/>
  <c r="V36" i="1"/>
  <c r="V32" i="1"/>
  <c r="V24" i="1"/>
  <c r="V20" i="1"/>
  <c r="V16" i="1"/>
  <c r="V8" i="1"/>
  <c r="V13" i="1"/>
  <c r="V29" i="1"/>
  <c r="V45" i="1"/>
  <c r="V61" i="1"/>
  <c r="V77" i="1"/>
  <c r="V93" i="1"/>
  <c r="V109" i="1"/>
  <c r="V125" i="1"/>
  <c r="V4" i="1"/>
  <c r="V9" i="1"/>
  <c r="V14" i="1"/>
  <c r="V25" i="1"/>
  <c r="V30" i="1"/>
  <c r="V41" i="1"/>
  <c r="V46" i="1"/>
  <c r="V57" i="1"/>
  <c r="V62" i="1"/>
  <c r="V73" i="1"/>
  <c r="V78" i="1"/>
  <c r="V89" i="1"/>
  <c r="V94" i="1"/>
  <c r="V105" i="1"/>
  <c r="V110" i="1"/>
  <c r="V121" i="1"/>
  <c r="V126" i="1"/>
  <c r="V5" i="1"/>
  <c r="V10" i="1"/>
  <c r="V21" i="1"/>
  <c r="V26" i="1"/>
  <c r="V37" i="1"/>
  <c r="V42" i="1"/>
  <c r="V53" i="1"/>
  <c r="V58" i="1"/>
  <c r="V69" i="1"/>
  <c r="V74" i="1"/>
  <c r="V85" i="1"/>
  <c r="V90" i="1"/>
  <c r="V101" i="1"/>
  <c r="V106" i="1"/>
  <c r="V117" i="1"/>
  <c r="V122" i="1"/>
  <c r="V102" i="1"/>
  <c r="V81" i="1"/>
  <c r="V38" i="1"/>
  <c r="V17" i="1"/>
  <c r="V134" i="1"/>
  <c r="V118" i="1"/>
  <c r="V97" i="1"/>
  <c r="V54" i="1"/>
  <c r="V33" i="1"/>
  <c r="V135" i="1"/>
  <c r="V131" i="1"/>
  <c r="V127" i="1"/>
  <c r="V123" i="1"/>
  <c r="V119" i="1"/>
  <c r="V115" i="1"/>
  <c r="V111" i="1"/>
  <c r="V107" i="1"/>
  <c r="V103" i="1"/>
  <c r="V99" i="1"/>
  <c r="V95" i="1"/>
  <c r="V91" i="1"/>
  <c r="V87" i="1"/>
  <c r="V83" i="1"/>
  <c r="V79" i="1"/>
  <c r="V75" i="1"/>
  <c r="V71" i="1"/>
  <c r="V67" i="1"/>
  <c r="V63" i="1"/>
  <c r="V59" i="1"/>
  <c r="V55" i="1"/>
  <c r="V51" i="1"/>
  <c r="V47" i="1"/>
  <c r="V43" i="1"/>
  <c r="V39" i="1"/>
  <c r="V35" i="1"/>
  <c r="V31" i="1"/>
  <c r="V27" i="1"/>
  <c r="V23" i="1"/>
  <c r="V19" i="1"/>
  <c r="V15" i="1"/>
  <c r="V11" i="1"/>
  <c r="V7" i="1"/>
  <c r="W3" i="1" l="1"/>
  <c r="W7" i="1"/>
  <c r="K34" i="1"/>
  <c r="W27" i="1"/>
  <c r="W59" i="1"/>
  <c r="W91" i="1"/>
  <c r="W123" i="1"/>
  <c r="W134" i="1"/>
  <c r="W101" i="1"/>
  <c r="W37" i="1"/>
  <c r="W105" i="1"/>
  <c r="W41" i="1"/>
  <c r="W93" i="1"/>
  <c r="W20" i="1"/>
  <c r="W64" i="1"/>
  <c r="W104" i="1"/>
  <c r="W76" i="1"/>
  <c r="W82" i="1"/>
  <c r="W126" i="1"/>
  <c r="W30" i="1"/>
  <c r="W13" i="1"/>
  <c r="W48" i="1"/>
  <c r="W88" i="1"/>
  <c r="W132" i="1"/>
  <c r="W34" i="1"/>
  <c r="W92" i="1"/>
  <c r="K26" i="1"/>
  <c r="K58" i="1"/>
  <c r="K90" i="1"/>
  <c r="K122" i="1"/>
  <c r="K10" i="1"/>
  <c r="K47" i="1"/>
  <c r="K79" i="1"/>
  <c r="K111" i="1"/>
  <c r="W113" i="1"/>
  <c r="K43" i="1"/>
  <c r="K81" i="1"/>
  <c r="K8" i="1"/>
  <c r="K64" i="1"/>
  <c r="K128" i="1"/>
  <c r="K13" i="1"/>
  <c r="K21" i="1"/>
  <c r="K44" i="1"/>
  <c r="K76" i="1"/>
  <c r="K15" i="1"/>
  <c r="K61" i="1"/>
  <c r="K93" i="1"/>
  <c r="K125" i="1"/>
  <c r="W70" i="1"/>
  <c r="K12" i="1"/>
  <c r="K24" i="1"/>
  <c r="K36" i="1"/>
  <c r="K72" i="1"/>
  <c r="K136" i="1"/>
  <c r="W23" i="1"/>
  <c r="W39" i="1"/>
  <c r="W55" i="1"/>
  <c r="W71" i="1"/>
  <c r="W87" i="1"/>
  <c r="W103" i="1"/>
  <c r="W119" i="1"/>
  <c r="W135" i="1"/>
  <c r="W118" i="1"/>
  <c r="W81" i="1"/>
  <c r="W106" i="1"/>
  <c r="W74" i="1"/>
  <c r="W42" i="1"/>
  <c r="W10" i="1"/>
  <c r="W110" i="1"/>
  <c r="W78" i="1"/>
  <c r="W46" i="1"/>
  <c r="W14" i="1"/>
  <c r="W109" i="1"/>
  <c r="W45" i="1"/>
  <c r="W16" i="1"/>
  <c r="W36" i="1"/>
  <c r="W56" i="1"/>
  <c r="W80" i="1"/>
  <c r="W100" i="1"/>
  <c r="W120" i="1"/>
  <c r="W60" i="1"/>
  <c r="W129" i="1"/>
  <c r="W66" i="1"/>
  <c r="W130" i="1"/>
  <c r="K50" i="1"/>
  <c r="K66" i="1"/>
  <c r="K82" i="1"/>
  <c r="K98" i="1"/>
  <c r="K114" i="1"/>
  <c r="K130" i="1"/>
  <c r="K6" i="1"/>
  <c r="K14" i="1"/>
  <c r="K22" i="1"/>
  <c r="K55" i="1"/>
  <c r="K71" i="1"/>
  <c r="K87" i="1"/>
  <c r="K103" i="1"/>
  <c r="K119" i="1"/>
  <c r="K135" i="1"/>
  <c r="K7" i="1"/>
  <c r="K35" i="1"/>
  <c r="K25" i="1"/>
  <c r="K65" i="1"/>
  <c r="K97" i="1"/>
  <c r="K129" i="1"/>
  <c r="K32" i="1"/>
  <c r="K37" i="1"/>
  <c r="K96" i="1"/>
  <c r="K5" i="1"/>
  <c r="K17" i="1"/>
  <c r="K9" i="1"/>
  <c r="K60" i="1"/>
  <c r="K92" i="1"/>
  <c r="K124" i="1"/>
  <c r="K45" i="1"/>
  <c r="K77" i="1"/>
  <c r="K109" i="1"/>
  <c r="W44" i="1"/>
  <c r="K19" i="1"/>
  <c r="K16" i="1"/>
  <c r="K28" i="1"/>
  <c r="K104" i="1"/>
  <c r="W11" i="1"/>
  <c r="W43" i="1"/>
  <c r="W75" i="1"/>
  <c r="W107" i="1"/>
  <c r="W33" i="1"/>
  <c r="W102" i="1"/>
  <c r="W69" i="1"/>
  <c r="W5" i="1"/>
  <c r="W73" i="1"/>
  <c r="W9" i="1"/>
  <c r="W29" i="1"/>
  <c r="W40" i="1"/>
  <c r="W84" i="1"/>
  <c r="W128" i="1"/>
  <c r="W18" i="1"/>
  <c r="W49" i="1"/>
  <c r="K11" i="1"/>
  <c r="K38" i="1"/>
  <c r="K54" i="1"/>
  <c r="K70" i="1"/>
  <c r="K86" i="1"/>
  <c r="K102" i="1"/>
  <c r="K118" i="1"/>
  <c r="K134" i="1"/>
  <c r="K59" i="1"/>
  <c r="K75" i="1"/>
  <c r="K91" i="1"/>
  <c r="K107" i="1"/>
  <c r="K123" i="1"/>
  <c r="W65" i="1"/>
  <c r="K23" i="1"/>
  <c r="K39" i="1"/>
  <c r="K41" i="1"/>
  <c r="K73" i="1"/>
  <c r="K105" i="1"/>
  <c r="K3" i="1"/>
  <c r="K48" i="1"/>
  <c r="K112" i="1"/>
  <c r="K29" i="1"/>
  <c r="K68" i="1"/>
  <c r="K100" i="1"/>
  <c r="K132" i="1"/>
  <c r="K53" i="1"/>
  <c r="K85" i="1"/>
  <c r="K117" i="1"/>
  <c r="W22" i="1"/>
  <c r="K56" i="1"/>
  <c r="K120" i="1"/>
  <c r="W15" i="1"/>
  <c r="W31" i="1"/>
  <c r="W47" i="1"/>
  <c r="W63" i="1"/>
  <c r="W79" i="1"/>
  <c r="W95" i="1"/>
  <c r="W111" i="1"/>
  <c r="W127" i="1"/>
  <c r="W54" i="1"/>
  <c r="W17" i="1"/>
  <c r="W122" i="1"/>
  <c r="W90" i="1"/>
  <c r="W58" i="1"/>
  <c r="W26" i="1"/>
  <c r="W94" i="1"/>
  <c r="W62" i="1"/>
  <c r="W4" i="1"/>
  <c r="W77" i="1"/>
  <c r="W24" i="1"/>
  <c r="W68" i="1"/>
  <c r="W112" i="1"/>
  <c r="W124" i="1"/>
  <c r="W98" i="1"/>
  <c r="R132" i="1"/>
  <c r="K42" i="1"/>
  <c r="K74" i="1"/>
  <c r="K106" i="1"/>
  <c r="K18" i="1"/>
  <c r="K63" i="1"/>
  <c r="K95" i="1"/>
  <c r="K127" i="1"/>
  <c r="K27" i="1"/>
  <c r="K49" i="1"/>
  <c r="K113" i="1"/>
  <c r="K40" i="1"/>
  <c r="K108" i="1"/>
  <c r="W19" i="1"/>
  <c r="W35" i="1"/>
  <c r="W51" i="1"/>
  <c r="W67" i="1"/>
  <c r="W83" i="1"/>
  <c r="W99" i="1"/>
  <c r="W115" i="1"/>
  <c r="W131" i="1"/>
  <c r="W97" i="1"/>
  <c r="W38" i="1"/>
  <c r="W117" i="1"/>
  <c r="W85" i="1"/>
  <c r="W53" i="1"/>
  <c r="W21" i="1"/>
  <c r="W121" i="1"/>
  <c r="W89" i="1"/>
  <c r="W57" i="1"/>
  <c r="W25" i="1"/>
  <c r="W125" i="1"/>
  <c r="W61" i="1"/>
  <c r="W8" i="1"/>
  <c r="W32" i="1"/>
  <c r="W52" i="1"/>
  <c r="W72" i="1"/>
  <c r="W96" i="1"/>
  <c r="W116" i="1"/>
  <c r="W12" i="1"/>
  <c r="W136" i="1"/>
  <c r="W50" i="1"/>
  <c r="W114" i="1"/>
  <c r="W133" i="1"/>
  <c r="K30" i="1"/>
  <c r="K46" i="1"/>
  <c r="K62" i="1"/>
  <c r="K78" i="1"/>
  <c r="K94" i="1"/>
  <c r="K110" i="1"/>
  <c r="K126" i="1"/>
  <c r="W108" i="1"/>
  <c r="K51" i="1"/>
  <c r="K67" i="1"/>
  <c r="K83" i="1"/>
  <c r="K99" i="1"/>
  <c r="K115" i="1"/>
  <c r="K131" i="1"/>
  <c r="W28" i="1"/>
  <c r="K31" i="1"/>
  <c r="K4" i="1"/>
  <c r="K57" i="1"/>
  <c r="K89" i="1"/>
  <c r="K121" i="1"/>
  <c r="K80" i="1"/>
  <c r="W6" i="1"/>
  <c r="K52" i="1"/>
  <c r="K84" i="1"/>
  <c r="K116" i="1"/>
  <c r="K33" i="1"/>
  <c r="K69" i="1"/>
  <c r="K101" i="1"/>
  <c r="K133" i="1"/>
  <c r="W86" i="1"/>
  <c r="K88" i="1"/>
  <c r="K20" i="1"/>
  <c r="R124" i="1"/>
  <c r="R116" i="1"/>
  <c r="R108" i="1"/>
  <c r="R99" i="1"/>
  <c r="R83" i="1"/>
  <c r="R67" i="1"/>
  <c r="R51" i="1"/>
  <c r="R35" i="1"/>
  <c r="R19" i="1"/>
  <c r="R3" i="1"/>
  <c r="R123" i="1"/>
  <c r="R107" i="1"/>
  <c r="R90" i="1"/>
  <c r="R74" i="1"/>
  <c r="R58" i="1"/>
  <c r="R42" i="1"/>
  <c r="R26" i="1"/>
  <c r="R10" i="1"/>
  <c r="R96" i="1"/>
  <c r="R64" i="1"/>
  <c r="R32" i="1"/>
  <c r="R117" i="1"/>
  <c r="R77" i="1"/>
  <c r="R45" i="1"/>
  <c r="R13" i="1"/>
  <c r="R129" i="1"/>
  <c r="R97" i="1"/>
  <c r="R81" i="1"/>
  <c r="R65" i="1"/>
  <c r="R49" i="1"/>
  <c r="R33" i="1"/>
  <c r="R17" i="1"/>
  <c r="R130" i="1"/>
  <c r="R122" i="1"/>
  <c r="R114" i="1"/>
  <c r="R106" i="1"/>
  <c r="R94" i="1"/>
  <c r="R78" i="1"/>
  <c r="R62" i="1"/>
  <c r="R46" i="1"/>
  <c r="R30" i="1"/>
  <c r="R14" i="1"/>
  <c r="R135" i="1"/>
  <c r="R119" i="1"/>
  <c r="R103" i="1"/>
  <c r="R87" i="1"/>
  <c r="R71" i="1"/>
  <c r="R55" i="1"/>
  <c r="R39" i="1"/>
  <c r="R23" i="1"/>
  <c r="R7" i="1"/>
  <c r="R88" i="1"/>
  <c r="R56" i="1"/>
  <c r="R24" i="1"/>
  <c r="R101" i="1"/>
  <c r="R69" i="1"/>
  <c r="R37" i="1"/>
  <c r="R5" i="1"/>
  <c r="R125" i="1"/>
  <c r="R92" i="1"/>
  <c r="R76" i="1"/>
  <c r="R60" i="1"/>
  <c r="R44" i="1"/>
  <c r="R28" i="1"/>
  <c r="R12" i="1"/>
  <c r="R136" i="1"/>
  <c r="R128" i="1"/>
  <c r="R120" i="1"/>
  <c r="R112" i="1"/>
  <c r="R104" i="1"/>
  <c r="R91" i="1"/>
  <c r="R75" i="1"/>
  <c r="R59" i="1"/>
  <c r="R43" i="1"/>
  <c r="R27" i="1"/>
  <c r="R11" i="1"/>
  <c r="R131" i="1"/>
  <c r="R115" i="1"/>
  <c r="R98" i="1"/>
  <c r="R82" i="1"/>
  <c r="R66" i="1"/>
  <c r="R50" i="1"/>
  <c r="R34" i="1"/>
  <c r="R18" i="1"/>
  <c r="R121" i="1"/>
  <c r="R80" i="1"/>
  <c r="R48" i="1"/>
  <c r="R16" i="1"/>
  <c r="R93" i="1"/>
  <c r="R61" i="1"/>
  <c r="R29" i="1"/>
  <c r="R113" i="1"/>
  <c r="R109" i="1"/>
  <c r="R89" i="1"/>
  <c r="R73" i="1"/>
  <c r="R57" i="1"/>
  <c r="R41" i="1"/>
  <c r="R25" i="1"/>
  <c r="R9" i="1"/>
  <c r="R134" i="1"/>
  <c r="R126" i="1"/>
  <c r="R118" i="1"/>
  <c r="R110" i="1"/>
  <c r="R102" i="1"/>
  <c r="R86" i="1"/>
  <c r="R70" i="1"/>
  <c r="R54" i="1"/>
  <c r="R38" i="1"/>
  <c r="R22" i="1"/>
  <c r="R6" i="1"/>
  <c r="R127" i="1"/>
  <c r="R111" i="1"/>
  <c r="R95" i="1"/>
  <c r="R79" i="1"/>
  <c r="R63" i="1"/>
  <c r="R47" i="1"/>
  <c r="R31" i="1"/>
  <c r="R15" i="1"/>
  <c r="R105" i="1"/>
  <c r="R72" i="1"/>
  <c r="R40" i="1"/>
  <c r="R8" i="1"/>
  <c r="R85" i="1"/>
  <c r="R53" i="1"/>
  <c r="R21" i="1"/>
  <c r="R133" i="1"/>
  <c r="R100" i="1"/>
  <c r="R84" i="1"/>
  <c r="R68" i="1"/>
  <c r="R52" i="1"/>
  <c r="R36" i="1"/>
  <c r="R20" i="1"/>
  <c r="R4" i="1"/>
</calcChain>
</file>

<file path=xl/sharedStrings.xml><?xml version="1.0" encoding="utf-8"?>
<sst xmlns="http://schemas.openxmlformats.org/spreadsheetml/2006/main" count="696" uniqueCount="355">
  <si>
    <t>District</t>
  </si>
  <si>
    <t>CVAP 11-15</t>
  </si>
  <si>
    <t>14B</t>
  </si>
  <si>
    <t>04A</t>
  </si>
  <si>
    <t>67A</t>
  </si>
  <si>
    <t>19B</t>
  </si>
  <si>
    <t>67B</t>
  </si>
  <si>
    <t>28A</t>
  </si>
  <si>
    <t>62A</t>
  </si>
  <si>
    <t>60B</t>
  </si>
  <si>
    <t>66B</t>
  </si>
  <si>
    <t>01B</t>
  </si>
  <si>
    <t>65A</t>
  </si>
  <si>
    <t>11B</t>
  </si>
  <si>
    <t>59A</t>
  </si>
  <si>
    <t>24B</t>
  </si>
  <si>
    <t>26A</t>
  </si>
  <si>
    <t>40A</t>
  </si>
  <si>
    <t>27B</t>
  </si>
  <si>
    <t>65B</t>
  </si>
  <si>
    <t>59B</t>
  </si>
  <si>
    <t>07B</t>
  </si>
  <si>
    <t>05A</t>
  </si>
  <si>
    <t>40B</t>
  </si>
  <si>
    <t>01A</t>
  </si>
  <si>
    <t>15A</t>
  </si>
  <si>
    <t>22B</t>
  </si>
  <si>
    <t>04B</t>
  </si>
  <si>
    <t>16A</t>
  </si>
  <si>
    <t>02B</t>
  </si>
  <si>
    <t>16B</t>
  </si>
  <si>
    <t>24A</t>
  </si>
  <si>
    <t>14A</t>
  </si>
  <si>
    <t>11A</t>
  </si>
  <si>
    <t>09A</t>
  </si>
  <si>
    <t>32A</t>
  </si>
  <si>
    <t>23A</t>
  </si>
  <si>
    <t>09B</t>
  </si>
  <si>
    <t>18B</t>
  </si>
  <si>
    <t>02A</t>
  </si>
  <si>
    <t>13A</t>
  </si>
  <si>
    <t>12B</t>
  </si>
  <si>
    <t>19A</t>
  </si>
  <si>
    <t>37A</t>
  </si>
  <si>
    <t>23B</t>
  </si>
  <si>
    <t>08A</t>
  </si>
  <si>
    <t>17A</t>
  </si>
  <si>
    <t>35A</t>
  </si>
  <si>
    <t>17B</t>
  </si>
  <si>
    <t>29B</t>
  </si>
  <si>
    <t>06A</t>
  </si>
  <si>
    <t>22A</t>
  </si>
  <si>
    <t>05B</t>
  </si>
  <si>
    <t>21A</t>
  </si>
  <si>
    <t>27A</t>
  </si>
  <si>
    <t>54A</t>
  </si>
  <si>
    <t>43B</t>
  </si>
  <si>
    <t>55A</t>
  </si>
  <si>
    <t>20B</t>
  </si>
  <si>
    <t>50A</t>
  </si>
  <si>
    <t>28B</t>
  </si>
  <si>
    <t>21B</t>
  </si>
  <si>
    <t>18A</t>
  </si>
  <si>
    <t>03B</t>
  </si>
  <si>
    <t>13B</t>
  </si>
  <si>
    <t>06B</t>
  </si>
  <si>
    <t>36A</t>
  </si>
  <si>
    <t>08B</t>
  </si>
  <si>
    <t>51A</t>
  </si>
  <si>
    <t>60A</t>
  </si>
  <si>
    <t>15B</t>
  </si>
  <si>
    <t>12A</t>
  </si>
  <si>
    <t>56B</t>
  </si>
  <si>
    <t>10A</t>
  </si>
  <si>
    <t>10B</t>
  </si>
  <si>
    <t>25B</t>
  </si>
  <si>
    <t>54B</t>
  </si>
  <si>
    <t>07A</t>
  </si>
  <si>
    <t>41A</t>
  </si>
  <si>
    <t>20A</t>
  </si>
  <si>
    <t>32B</t>
  </si>
  <si>
    <t>30A</t>
  </si>
  <si>
    <t>03A</t>
  </si>
  <si>
    <t>62B</t>
  </si>
  <si>
    <t>53A</t>
  </si>
  <si>
    <t>31A</t>
  </si>
  <si>
    <t>31B</t>
  </si>
  <si>
    <t>45A</t>
  </si>
  <si>
    <t>50B</t>
  </si>
  <si>
    <t>29A</t>
  </si>
  <si>
    <t>41B</t>
  </si>
  <si>
    <t>58B</t>
  </si>
  <si>
    <t>37B</t>
  </si>
  <si>
    <t>38A</t>
  </si>
  <si>
    <t>25A</t>
  </si>
  <si>
    <t>57A</t>
  </si>
  <si>
    <t>43A</t>
  </si>
  <si>
    <t>46B</t>
  </si>
  <si>
    <t>45B</t>
  </si>
  <si>
    <t>30B</t>
  </si>
  <si>
    <t>52B</t>
  </si>
  <si>
    <t>64A</t>
  </si>
  <si>
    <t>39B</t>
  </si>
  <si>
    <t>42A</t>
  </si>
  <si>
    <t>56A</t>
  </si>
  <si>
    <t>26B</t>
  </si>
  <si>
    <t>42B</t>
  </si>
  <si>
    <t>36B</t>
  </si>
  <si>
    <t>55B</t>
  </si>
  <si>
    <t>47A</t>
  </si>
  <si>
    <t>46A</t>
  </si>
  <si>
    <t>52A</t>
  </si>
  <si>
    <t>35B</t>
  </si>
  <si>
    <t>47B</t>
  </si>
  <si>
    <t>66A</t>
  </si>
  <si>
    <t>39A</t>
  </si>
  <si>
    <t>61A</t>
  </si>
  <si>
    <t>38B</t>
  </si>
  <si>
    <t>34A</t>
  </si>
  <si>
    <t>58A</t>
  </si>
  <si>
    <t>34B</t>
  </si>
  <si>
    <t>49B</t>
  </si>
  <si>
    <t>63B</t>
  </si>
  <si>
    <t>63A</t>
  </si>
  <si>
    <t>44A</t>
  </si>
  <si>
    <t>53B</t>
  </si>
  <si>
    <t>48B</t>
  </si>
  <si>
    <t>57B</t>
  </si>
  <si>
    <t>61B</t>
  </si>
  <si>
    <t>33A</t>
  </si>
  <si>
    <t>33B</t>
  </si>
  <si>
    <t>44B</t>
  </si>
  <si>
    <t>64B</t>
  </si>
  <si>
    <t>48A</t>
  </si>
  <si>
    <t>51B</t>
  </si>
  <si>
    <t>49A</t>
  </si>
  <si>
    <t>Votes '12</t>
  </si>
  <si>
    <t>Votes '14</t>
  </si>
  <si>
    <t>Votes '16</t>
  </si>
  <si>
    <t>Possible Range (+/-)</t>
  </si>
  <si>
    <t>White Citizen Voting Age Population Estimate</t>
  </si>
  <si>
    <t>Margin of Error (+/-)</t>
  </si>
  <si>
    <t>Votes Cast</t>
  </si>
  <si>
    <t>Averaged Turnout '12 - '16</t>
  </si>
  <si>
    <t>Data</t>
  </si>
  <si>
    <t>Source</t>
  </si>
  <si>
    <t>B05003 - SEX BY AGE BY NATIVITY AND CITIZENSHIP STATUS 
2011-2015 American Community Survey 5-Year Estimates</t>
  </si>
  <si>
    <t>URL</t>
  </si>
  <si>
    <t>http://www.sos.state.mn.us/media/1450/2012mngeneralelectionresults_official_postrecounts.xlsx</t>
  </si>
  <si>
    <t>2012 Precinct Results Spreadsheet
Office of the Minnesota Secretary of State</t>
  </si>
  <si>
    <t>2014 Precinct Results Spreadsheet
Office of the Minnesota Secretary of State</t>
  </si>
  <si>
    <t>2016 Precinct Results Spreadsheet
Office of the Minnesota Secretary of State</t>
  </si>
  <si>
    <t>http://www.sos.state.mn.us/media/1448/2014-general-federal-state-results-by-precinct-official.xlsx</t>
  </si>
  <si>
    <t>http://www.sos.state.mn.us/media/2806/2016-general-federal-state-results-by-precinct-official.xlsx</t>
  </si>
  <si>
    <t xml:space="preserve">CVAP 11-15 divided by </t>
  </si>
  <si>
    <t>Percent White</t>
  </si>
  <si>
    <t>620L400US2714B</t>
  </si>
  <si>
    <t>620L400US2704A</t>
  </si>
  <si>
    <t>620L400US2767A</t>
  </si>
  <si>
    <t>620L400US2719B</t>
  </si>
  <si>
    <t>620L400US2767B</t>
  </si>
  <si>
    <t>620L400US2728A</t>
  </si>
  <si>
    <t>620L400US2762A</t>
  </si>
  <si>
    <t>620L400US2760B</t>
  </si>
  <si>
    <t>620L400US2766B</t>
  </si>
  <si>
    <t>620L400US2701B</t>
  </si>
  <si>
    <t>620L400US2765A</t>
  </si>
  <si>
    <t>620L400US2711B</t>
  </si>
  <si>
    <t>620L400US2759A</t>
  </si>
  <si>
    <t>620L400US2724B</t>
  </si>
  <si>
    <t>620L400US2726A</t>
  </si>
  <si>
    <t>620L400US2740A</t>
  </si>
  <si>
    <t>620L400US2727B</t>
  </si>
  <si>
    <t>620L400US2765B</t>
  </si>
  <si>
    <t>620L400US2759B</t>
  </si>
  <si>
    <t>620L400US2707B</t>
  </si>
  <si>
    <t>620L400US2705A</t>
  </si>
  <si>
    <t>620L400US2740B</t>
  </si>
  <si>
    <t>620L400US2701A</t>
  </si>
  <si>
    <t>620L400US2715A</t>
  </si>
  <si>
    <t>620L400US2722B</t>
  </si>
  <si>
    <t>620L400US2704B</t>
  </si>
  <si>
    <t>620L400US2716A</t>
  </si>
  <si>
    <t>620L400US2702B</t>
  </si>
  <si>
    <t>620L400US2716B</t>
  </si>
  <si>
    <t>620L400US2724A</t>
  </si>
  <si>
    <t>620L400US2714A</t>
  </si>
  <si>
    <t>620L400US2711A</t>
  </si>
  <si>
    <t>620L400US2709A</t>
  </si>
  <si>
    <t>620L400US2732A</t>
  </si>
  <si>
    <t>620L400US2723A</t>
  </si>
  <si>
    <t>620L400US2709B</t>
  </si>
  <si>
    <t>620L400US2718B</t>
  </si>
  <si>
    <t>620L400US2702A</t>
  </si>
  <si>
    <t>620L400US2713A</t>
  </si>
  <si>
    <t>620L400US2712B</t>
  </si>
  <si>
    <t>620L400US2719A</t>
  </si>
  <si>
    <t>620L400US2737A</t>
  </si>
  <si>
    <t>620L400US2723B</t>
  </si>
  <si>
    <t>620L400US2708A</t>
  </si>
  <si>
    <t>620L400US2717A</t>
  </si>
  <si>
    <t>620L400US2735A</t>
  </si>
  <si>
    <t>620L400US2717B</t>
  </si>
  <si>
    <t>620L400US2729B</t>
  </si>
  <si>
    <t>620L400US2706A</t>
  </si>
  <si>
    <t>620L400US2722A</t>
  </si>
  <si>
    <t>620L400US2705B</t>
  </si>
  <si>
    <t>620L400US2721A</t>
  </si>
  <si>
    <t>620L400US2727A</t>
  </si>
  <si>
    <t>620L400US2754A</t>
  </si>
  <si>
    <t>620L400US2743B</t>
  </si>
  <si>
    <t>620L400US2755A</t>
  </si>
  <si>
    <t>620L400US2720B</t>
  </si>
  <si>
    <t>620L400US2750A</t>
  </si>
  <si>
    <t>620L400US2728B</t>
  </si>
  <si>
    <t>620L400US2721B</t>
  </si>
  <si>
    <t>620L400US2718A</t>
  </si>
  <si>
    <t>620L400US2703B</t>
  </si>
  <si>
    <t>620L400US2713B</t>
  </si>
  <si>
    <t>620L400US2706B</t>
  </si>
  <si>
    <t>620L400US2736A</t>
  </si>
  <si>
    <t>620L400US2708B</t>
  </si>
  <si>
    <t>620L400US2751A</t>
  </si>
  <si>
    <t>620L400US2760A</t>
  </si>
  <si>
    <t>620L400US2715B</t>
  </si>
  <si>
    <t>620L400US2712A</t>
  </si>
  <si>
    <t>620L400US2756B</t>
  </si>
  <si>
    <t>620L400US2710A</t>
  </si>
  <si>
    <t>620L400US2710B</t>
  </si>
  <si>
    <t>620L400US2725B</t>
  </si>
  <si>
    <t>620L400US2754B</t>
  </si>
  <si>
    <t>620L400US2707A</t>
  </si>
  <si>
    <t>620L400US2741A</t>
  </si>
  <si>
    <t>620L400US2720A</t>
  </si>
  <si>
    <t>620L400US2732B</t>
  </si>
  <si>
    <t>620L400US2730A</t>
  </si>
  <si>
    <t>620L400US2703A</t>
  </si>
  <si>
    <t>620L400US2762B</t>
  </si>
  <si>
    <t>620L400US2753A</t>
  </si>
  <si>
    <t>620L400US2731A</t>
  </si>
  <si>
    <t>620L400US2731B</t>
  </si>
  <si>
    <t>620L400US2745A</t>
  </si>
  <si>
    <t>620L400US2750B</t>
  </si>
  <si>
    <t>620L400US2729A</t>
  </si>
  <si>
    <t>620L400US2741B</t>
  </si>
  <si>
    <t>620L400US2758B</t>
  </si>
  <si>
    <t>620L400US2737B</t>
  </si>
  <si>
    <t>620L400US2738A</t>
  </si>
  <si>
    <t>620L400US2725A</t>
  </si>
  <si>
    <t>620L400US2757A</t>
  </si>
  <si>
    <t>620L400US2743A</t>
  </si>
  <si>
    <t>620L400US2746B</t>
  </si>
  <si>
    <t>620L400US2745B</t>
  </si>
  <si>
    <t>620L400US2730B</t>
  </si>
  <si>
    <t>620L400US2752B</t>
  </si>
  <si>
    <t>620L400US2764A</t>
  </si>
  <si>
    <t>620L400US2739B</t>
  </si>
  <si>
    <t>620L400US2742A</t>
  </si>
  <si>
    <t>620L400US2756A</t>
  </si>
  <si>
    <t>620L400US2726B</t>
  </si>
  <si>
    <t>620L400US2742B</t>
  </si>
  <si>
    <t>620L400US2736B</t>
  </si>
  <si>
    <t>620L400US2755B</t>
  </si>
  <si>
    <t>620L400US2747A</t>
  </si>
  <si>
    <t>620L400US2746A</t>
  </si>
  <si>
    <t>620L400US2752A</t>
  </si>
  <si>
    <t>620L400US2735B</t>
  </si>
  <si>
    <t>620L400US2747B</t>
  </si>
  <si>
    <t>620L400US2766A</t>
  </si>
  <si>
    <t>620L400US2739A</t>
  </si>
  <si>
    <t>620L400US2761A</t>
  </si>
  <si>
    <t>620L400US2738B</t>
  </si>
  <si>
    <t>620L400US2734A</t>
  </si>
  <si>
    <t>620L400US2758A</t>
  </si>
  <si>
    <t>620L400US2734B</t>
  </si>
  <si>
    <t>620L400US2749B</t>
  </si>
  <si>
    <t>620L400US2763B</t>
  </si>
  <si>
    <t>620L400US2763A</t>
  </si>
  <si>
    <t>620L400US2744A</t>
  </si>
  <si>
    <t>620L400US2753B</t>
  </si>
  <si>
    <t>620L400US2748B</t>
  </si>
  <si>
    <t>620L400US2757B</t>
  </si>
  <si>
    <t>620L400US2761B</t>
  </si>
  <si>
    <t>620L400US2733A</t>
  </si>
  <si>
    <t>620L400US2733B</t>
  </si>
  <si>
    <t>620L400US2744B</t>
  </si>
  <si>
    <t>620L400US2764B</t>
  </si>
  <si>
    <t>620L400US2748A</t>
  </si>
  <si>
    <t>620L400US2751B</t>
  </si>
  <si>
    <t>620L400US2749A</t>
  </si>
  <si>
    <t>B05003H - SEX BY AGE BY NATIVITY AND CITIZENSHIP STATUS (WHITE ALONE, NOT HISPANIC OR LATINO) 
2011-2015 American Community Survey 5-Year Estimates</t>
  </si>
  <si>
    <t>https://factfinder.census.gov/bkmk/table/1.0/en/ACS/15_5YR/B05003H/0400000US27.62000</t>
  </si>
  <si>
    <t>https://factfinder.census.gov/bkmk/table/1.0/en/ACS/15_5YR/B05003/0400000US27.62000</t>
  </si>
  <si>
    <t>Deviation from Average (Avg: 67%)</t>
  </si>
  <si>
    <t>Classification</t>
  </si>
  <si>
    <t>Deviation from Average (Avg: 88%)</t>
  </si>
  <si>
    <t>Name</t>
  </si>
  <si>
    <t>Number of Owner Occupied Housing Units</t>
  </si>
  <si>
    <t>https://factfinder.census.gov/bkmk/table/1.0/en/ACS/15_5YR/B25003/0400000US27.62000</t>
  </si>
  <si>
    <t>B25003 - TENURE 
Universe: Occupied housing units
2011-2015 American Community Survey 5-Year Estimates</t>
  </si>
  <si>
    <t>Total Housing Units</t>
  </si>
  <si>
    <t>Percentage Owner Occupied</t>
  </si>
  <si>
    <t>Deviation from Average (Avg: 72%)</t>
  </si>
  <si>
    <t>Home Ownership Estimate</t>
  </si>
  <si>
    <t>S1501 - EDUCATIONAL ATTAINMENT
2011-2015 American Community Survey 5-Year Estimates</t>
  </si>
  <si>
    <t>https://factfinder.census.gov/bkmk/table/1.0/en/ACS/15_5YR/S1501/0400000US27.62000</t>
  </si>
  <si>
    <t>Percent of residents with B.A. or higher</t>
  </si>
  <si>
    <t>Deviation from Average (Avg: 33%)</t>
  </si>
  <si>
    <t>Percent Above Poverty Line</t>
  </si>
  <si>
    <t xml:space="preserve">S1701 - POVERTY STATUS IN THE PAST 12 MONTHS
2011-2015 American Community Survey 5-Year Estimates
</t>
  </si>
  <si>
    <t>https://factfinder.census.gov/bkmk/table/1.0/en/ACS/15_5YR/S1701/0400000US27.62000</t>
  </si>
  <si>
    <t>Median District Age</t>
  </si>
  <si>
    <t>Deviation from Average (Avg: 89%)</t>
  </si>
  <si>
    <t xml:space="preserve">B01002 - MEDIAN AGE BY SEX 
2011-2015 American Community Survey 5-Year Estimates
</t>
  </si>
  <si>
    <t>https://factfinder.census.gov/bkmk/table/1.0/en/ACS/15_5YR/B01002/0400000US27.62000</t>
  </si>
  <si>
    <t>Median Age</t>
  </si>
  <si>
    <t>Deviation from Average (Avg: 38.3)</t>
  </si>
  <si>
    <t>Political Competition</t>
  </si>
  <si>
    <t>Average Margin of Victory All Partisan State/Federal Races in '12</t>
  </si>
  <si>
    <t>2016 President</t>
  </si>
  <si>
    <t>GOP</t>
  </si>
  <si>
    <t>DFL</t>
  </si>
  <si>
    <t>Total Votes</t>
  </si>
  <si>
    <t>Margin of Victory</t>
  </si>
  <si>
    <t>2016 U.S. Representative</t>
  </si>
  <si>
    <t>2016 Minnesota Senator</t>
  </si>
  <si>
    <t>2016 Minnesota Representative</t>
  </si>
  <si>
    <t>2016 Summary</t>
  </si>
  <si>
    <t>2014 U.S. Senator</t>
  </si>
  <si>
    <t>2014 U.S. Representative</t>
  </si>
  <si>
    <t>2014 Minnesota Representative</t>
  </si>
  <si>
    <t>2014 Minnesota Governor</t>
  </si>
  <si>
    <t>2014 Minnesota Auditor</t>
  </si>
  <si>
    <t>2014 Minnesota Secretary of State</t>
  </si>
  <si>
    <t>2014 Minnesota Attorney General</t>
  </si>
  <si>
    <t>2014 Summary</t>
  </si>
  <si>
    <t>Average Political Lean All State/Federal Offices</t>
  </si>
  <si>
    <t>2012 U.S. President</t>
  </si>
  <si>
    <t>2012 U.S. Senator</t>
  </si>
  <si>
    <t>2012 U.S. Representative</t>
  </si>
  <si>
    <t>2012 Minnesota Senator</t>
  </si>
  <si>
    <t>2012 Minnesota Representative</t>
  </si>
  <si>
    <t>2012 Summary</t>
  </si>
  <si>
    <t>12-'16 Summary</t>
  </si>
  <si>
    <t>Competitive</t>
  </si>
  <si>
    <t>Uncompetitive</t>
  </si>
  <si>
    <t>Citizen Voting Age Population</t>
  </si>
  <si>
    <t>Turnout</t>
  </si>
  <si>
    <t>White Citizen Voting Age Population</t>
  </si>
  <si>
    <t>Poverty</t>
  </si>
  <si>
    <t>Moderately Competitive</t>
  </si>
  <si>
    <t>Estimate of Residents with a B.A. or Higher</t>
  </si>
  <si>
    <t>ID</t>
  </si>
  <si>
    <t>http://www.sos.state.mn.us/media/1450/2012mngeneralelectionresults_official_postrecounts.xlsx
http://www.sos.state.mn.us/media/1448/2014-general-federal-state-results-by-precinct-official.xlsx
http://www.sos.state.mn.us/media/2806/2016-general-federal-state-results-by-precinct-official.xlsx</t>
  </si>
  <si>
    <t>Precinct Results Spreadsheets, 2012-2016
Office of the Minnesota Secretary of State
Calculations can be found on 'Political Comp Calculation'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</si>
</sst>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1"/>
      <name val="Lato"/>
      <family val="2"/>
    </font>
    <font>
      <sz val="10"/>
      <color theme="1"/>
      <name val="Lato"/>
      <family val="2"/>
    </font>
    <font>
      <u/>
      <sz val="10"/>
      <color theme="10"/>
      <name val="Lato"/>
      <family val="2"/>
    </font>
    <font>
      <sz val="10"/>
      <color indexed="8"/>
      <name val="Lato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/>
  </cellStyleXfs>
  <cellXfs count="92">
    <xf numFmtId="0" fontId="0" fillId="0" borderId="0" xfId="0"/>
    <xf numFmtId="0" fontId="4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9" fontId="5" fillId="0" borderId="6" xfId="2" quotePrefix="1" applyFont="1" applyBorder="1" applyAlignment="1">
      <alignment horizontal="center" vertical="center" wrapText="1"/>
    </xf>
    <xf numFmtId="9" fontId="5" fillId="0" borderId="7" xfId="2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2" applyNumberFormat="1" applyFont="1" applyBorder="1" applyAlignment="1">
      <alignment horizontal="center" vertical="center" wrapText="1"/>
    </xf>
    <xf numFmtId="9" fontId="5" fillId="0" borderId="7" xfId="2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164" fontId="5" fillId="0" borderId="4" xfId="1" applyNumberFormat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9" fontId="5" fillId="0" borderId="4" xfId="2" applyFont="1" applyBorder="1" applyAlignment="1">
      <alignment horizontal="center" vertical="center"/>
    </xf>
    <xf numFmtId="9" fontId="5" fillId="0" borderId="0" xfId="2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9" fontId="5" fillId="0" borderId="0" xfId="2" applyFont="1" applyAlignment="1">
      <alignment horizontal="center" vertical="center"/>
    </xf>
    <xf numFmtId="9" fontId="5" fillId="0" borderId="0" xfId="2" applyFont="1" applyBorder="1"/>
    <xf numFmtId="164" fontId="5" fillId="0" borderId="0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5" fillId="0" borderId="0" xfId="2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3" applyFont="1" applyAlignment="1">
      <alignment horizontal="left" vertical="center"/>
    </xf>
    <xf numFmtId="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164" fontId="5" fillId="0" borderId="0" xfId="1" applyNumberFormat="1" applyFont="1" applyBorder="1" applyAlignment="1">
      <alignment readingOrder="1"/>
    </xf>
    <xf numFmtId="0" fontId="5" fillId="0" borderId="0" xfId="0" quotePrefix="1" applyFont="1" applyBorder="1"/>
    <xf numFmtId="164" fontId="5" fillId="0" borderId="9" xfId="1" applyNumberFormat="1" applyFont="1" applyBorder="1"/>
    <xf numFmtId="164" fontId="5" fillId="0" borderId="1" xfId="1" applyNumberFormat="1" applyFont="1" applyBorder="1"/>
    <xf numFmtId="1" fontId="5" fillId="0" borderId="0" xfId="0" applyNumberFormat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top"/>
      <protection locked="0"/>
    </xf>
    <xf numFmtId="164" fontId="7" fillId="0" borderId="0" xfId="0" applyNumberFormat="1" applyFont="1" applyBorder="1" applyAlignment="1" applyProtection="1">
      <alignment horizontal="left" vertical="top"/>
      <protection locked="0"/>
    </xf>
    <xf numFmtId="164" fontId="7" fillId="0" borderId="10" xfId="1" applyNumberFormat="1" applyFont="1" applyBorder="1" applyAlignment="1" applyProtection="1">
      <alignment horizontal="left" vertical="top"/>
      <protection locked="0"/>
    </xf>
    <xf numFmtId="164" fontId="7" fillId="0" borderId="4" xfId="1" applyNumberFormat="1" applyFont="1" applyBorder="1" applyAlignment="1" applyProtection="1">
      <alignment horizontal="left" vertical="top"/>
      <protection locked="0"/>
    </xf>
    <xf numFmtId="164" fontId="5" fillId="0" borderId="4" xfId="1" applyNumberFormat="1" applyFont="1" applyBorder="1" applyAlignment="1"/>
    <xf numFmtId="164" fontId="5" fillId="0" borderId="0" xfId="1" applyNumberFormat="1" applyFont="1" applyBorder="1" applyAlignment="1"/>
    <xf numFmtId="164" fontId="5" fillId="0" borderId="5" xfId="1" applyNumberFormat="1" applyFont="1" applyBorder="1" applyAlignment="1"/>
    <xf numFmtId="164" fontId="5" fillId="0" borderId="4" xfId="1" applyNumberFormat="1" applyFont="1" applyBorder="1"/>
    <xf numFmtId="164" fontId="5" fillId="0" borderId="0" xfId="1" applyNumberFormat="1" applyFont="1" applyBorder="1"/>
    <xf numFmtId="164" fontId="5" fillId="0" borderId="10" xfId="1" applyNumberFormat="1" applyFont="1" applyBorder="1"/>
    <xf numFmtId="164" fontId="5" fillId="0" borderId="5" xfId="1" applyNumberFormat="1" applyFont="1" applyBorder="1"/>
    <xf numFmtId="0" fontId="5" fillId="0" borderId="5" xfId="0" applyFont="1" applyBorder="1"/>
    <xf numFmtId="164" fontId="4" fillId="0" borderId="6" xfId="1" applyNumberFormat="1" applyFont="1" applyBorder="1" applyAlignment="1">
      <alignment horizontal="center"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9" fontId="4" fillId="0" borderId="13" xfId="2" applyFont="1" applyBorder="1" applyAlignment="1">
      <alignment horizontal="center" vertical="center" wrapText="1"/>
    </xf>
    <xf numFmtId="9" fontId="4" fillId="0" borderId="11" xfId="2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2" fillId="0" borderId="0" xfId="3" applyAlignment="1">
      <alignment horizontal="left" vertical="center"/>
    </xf>
  </cellXfs>
  <cellStyles count="6">
    <cellStyle name="Comma" xfId="1" builtinId="3"/>
    <cellStyle name="Hyperlink" xfId="3" builtinId="8"/>
    <cellStyle name="Normal" xfId="0" builtinId="0"/>
    <cellStyle name="Normal 2 2" xfId="4"/>
    <cellStyle name="Normal 5" xfId="5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actfinder.census.gov/bkmk/table/1.0/en/ACS/15_5YR/B01002/0400000US27.62000" TargetMode="External"/><Relationship Id="rId3" Type="http://schemas.openxmlformats.org/officeDocument/2006/relationships/hyperlink" Target="http://www.sos.state.mn.us/media/2806/2016-general-federal-state-results-by-precinct-official.xlsx" TargetMode="External"/><Relationship Id="rId7" Type="http://schemas.openxmlformats.org/officeDocument/2006/relationships/hyperlink" Target="https://factfinder.census.gov/bkmk/table/1.0/en/ACS/15_5YR/S1701/0400000US27.62000" TargetMode="External"/><Relationship Id="rId2" Type="http://schemas.openxmlformats.org/officeDocument/2006/relationships/hyperlink" Target="http://www.sos.state.mn.us/media/1448/2014-general-federal-state-results-by-precinct-official.xlsx" TargetMode="External"/><Relationship Id="rId1" Type="http://schemas.openxmlformats.org/officeDocument/2006/relationships/hyperlink" Target="https://factfinder.census.gov/bkmk/table/1.0/en/ACS/15_5YR/B05003H/0400000US27.62000" TargetMode="External"/><Relationship Id="rId6" Type="http://schemas.openxmlformats.org/officeDocument/2006/relationships/hyperlink" Target="https://factfinder.census.gov/bkmk/table/1.0/en/ACS/15_5YR/B25003/0400000US27.62000" TargetMode="External"/><Relationship Id="rId5" Type="http://schemas.openxmlformats.org/officeDocument/2006/relationships/hyperlink" Target="https://factfinder.census.gov/bkmk/table/1.0/en/ACS/15_5YR/S1501/0400000US27.62000" TargetMode="External"/><Relationship Id="rId4" Type="http://schemas.openxmlformats.org/officeDocument/2006/relationships/hyperlink" Target="http://www.sos.state.mn.us/media/1450/2012mngeneralelectionresults_official_postrecount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16" sqref="B16"/>
    </sheetView>
  </sheetViews>
  <sheetFormatPr defaultRowHeight="12.75" x14ac:dyDescent="0.2"/>
  <cols>
    <col min="1" max="1" width="24.140625" style="46" bestFit="1" customWidth="1"/>
    <col min="2" max="2" width="53.5703125" style="41" bestFit="1" customWidth="1"/>
    <col min="3" max="3" width="93.140625" style="47" bestFit="1" customWidth="1"/>
    <col min="4" max="16384" width="9.140625" style="41"/>
  </cols>
  <sheetData>
    <row r="1" spans="1:3" x14ac:dyDescent="0.2">
      <c r="A1" s="38" t="s">
        <v>144</v>
      </c>
      <c r="B1" s="39" t="s">
        <v>145</v>
      </c>
      <c r="C1" s="40" t="s">
        <v>147</v>
      </c>
    </row>
    <row r="2" spans="1:3" ht="38.25" x14ac:dyDescent="0.2">
      <c r="A2" s="14" t="str">
        <f>'All Data'!C2</f>
        <v>CVAP 11-15</v>
      </c>
      <c r="B2" s="14" t="s">
        <v>146</v>
      </c>
      <c r="C2" s="42" t="s">
        <v>292</v>
      </c>
    </row>
    <row r="3" spans="1:3" ht="25.5" x14ac:dyDescent="0.2">
      <c r="A3" s="14" t="str">
        <f>'All Data'!E2</f>
        <v>Votes '12</v>
      </c>
      <c r="B3" s="14" t="s">
        <v>149</v>
      </c>
      <c r="C3" s="42" t="s">
        <v>148</v>
      </c>
    </row>
    <row r="4" spans="1:3" ht="25.5" x14ac:dyDescent="0.2">
      <c r="A4" s="14" t="str">
        <f>'All Data'!F2</f>
        <v>Votes '14</v>
      </c>
      <c r="B4" s="14" t="s">
        <v>150</v>
      </c>
      <c r="C4" s="42" t="s">
        <v>152</v>
      </c>
    </row>
    <row r="5" spans="1:3" ht="25.5" x14ac:dyDescent="0.2">
      <c r="A5" s="14" t="str">
        <f>'All Data'!G2</f>
        <v>Votes '16</v>
      </c>
      <c r="B5" s="14" t="s">
        <v>151</v>
      </c>
      <c r="C5" s="42" t="s">
        <v>153</v>
      </c>
    </row>
    <row r="6" spans="1:3" x14ac:dyDescent="0.2">
      <c r="A6" s="43" t="str">
        <f>'All Data'!H2</f>
        <v>Averaged Turnout '12 - '16</v>
      </c>
      <c r="B6" s="14" t="s">
        <v>154</v>
      </c>
      <c r="C6" s="44"/>
    </row>
    <row r="7" spans="1:3" ht="38.25" x14ac:dyDescent="0.2">
      <c r="A7" s="14" t="str">
        <f>'All Data'!L1</f>
        <v>Home Ownership Estimate</v>
      </c>
      <c r="B7" s="14" t="s">
        <v>299</v>
      </c>
      <c r="C7" s="42" t="s">
        <v>298</v>
      </c>
    </row>
    <row r="8" spans="1:3" ht="38.25" x14ac:dyDescent="0.2">
      <c r="A8" s="14" t="str">
        <f>'All Data'!S2</f>
        <v>White Citizen Voting Age Population Estimate</v>
      </c>
      <c r="B8" s="14" t="s">
        <v>290</v>
      </c>
      <c r="C8" s="91" t="s">
        <v>291</v>
      </c>
    </row>
    <row r="9" spans="1:3" ht="25.5" x14ac:dyDescent="0.2">
      <c r="A9" s="43" t="str">
        <f>'All Data'!X1</f>
        <v>Estimate of Residents with a B.A. or Higher</v>
      </c>
      <c r="B9" s="14" t="s">
        <v>304</v>
      </c>
      <c r="C9" s="91" t="s">
        <v>305</v>
      </c>
    </row>
    <row r="10" spans="1:3" ht="38.25" x14ac:dyDescent="0.2">
      <c r="A10" s="14" t="str">
        <f>'All Data'!AB1</f>
        <v>Poverty</v>
      </c>
      <c r="B10" s="14" t="s">
        <v>309</v>
      </c>
      <c r="C10" s="91" t="s">
        <v>310</v>
      </c>
    </row>
    <row r="11" spans="1:3" ht="38.25" x14ac:dyDescent="0.2">
      <c r="A11" s="14" t="str">
        <f>'All Data'!AF1</f>
        <v>Median District Age</v>
      </c>
      <c r="B11" s="14" t="s">
        <v>313</v>
      </c>
      <c r="C11" s="91" t="s">
        <v>314</v>
      </c>
    </row>
    <row r="12" spans="1:3" ht="63.75" x14ac:dyDescent="0.2">
      <c r="A12" s="14" t="str">
        <f>'All Data'!AJ1</f>
        <v>Political Competition</v>
      </c>
      <c r="B12" s="14" t="s">
        <v>354</v>
      </c>
      <c r="C12" s="45" t="s">
        <v>353</v>
      </c>
    </row>
  </sheetData>
  <hyperlinks>
    <hyperlink ref="C8" r:id="rId1"/>
    <hyperlink ref="C4" r:id="rId2"/>
    <hyperlink ref="C5" r:id="rId3"/>
    <hyperlink ref="C3" r:id="rId4"/>
    <hyperlink ref="C9" r:id="rId5"/>
    <hyperlink ref="C7" r:id="rId6"/>
    <hyperlink ref="C10" r:id="rId7"/>
    <hyperlink ref="C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6"/>
  <sheetViews>
    <sheetView zoomScaleNormal="100" workbookViewId="0">
      <selection activeCell="H3" sqref="H3"/>
    </sheetView>
  </sheetViews>
  <sheetFormatPr defaultRowHeight="12.75" x14ac:dyDescent="0.2"/>
  <cols>
    <col min="1" max="1" width="17.42578125" style="14" bestFit="1" customWidth="1"/>
    <col min="2" max="2" width="5.85546875" style="14" bestFit="1" customWidth="1"/>
    <col min="3" max="3" width="9.85546875" style="17" bestFit="1" customWidth="1"/>
    <col min="4" max="4" width="9.28515625" style="18" bestFit="1" customWidth="1"/>
    <col min="5" max="5" width="9.42578125" style="35" bestFit="1" customWidth="1"/>
    <col min="6" max="6" width="9.42578125" style="26" bestFit="1" customWidth="1"/>
    <col min="7" max="7" width="9.42578125" style="36" bestFit="1" customWidth="1"/>
    <col min="8" max="8" width="11.85546875" style="20" bestFit="1" customWidth="1"/>
    <col min="9" max="9" width="13.28515625" style="21" bestFit="1" customWidth="1"/>
    <col min="10" max="10" width="13.42578125" style="21" bestFit="1" customWidth="1"/>
    <col min="11" max="11" width="13.7109375" style="21" bestFit="1" customWidth="1"/>
    <col min="12" max="12" width="16.42578125" style="23" bestFit="1" customWidth="1"/>
    <col min="13" max="13" width="9.28515625" style="23" bestFit="1" customWidth="1"/>
    <col min="14" max="14" width="12.5703125" style="23" bestFit="1" customWidth="1"/>
    <col min="15" max="15" width="9.28515625" style="23" bestFit="1" customWidth="1"/>
    <col min="16" max="16" width="10.28515625" style="15" bestFit="1" customWidth="1"/>
    <col min="17" max="17" width="9.7109375" style="15" bestFit="1" customWidth="1"/>
    <col min="18" max="18" width="13.7109375" style="15" bestFit="1" customWidth="1"/>
    <col min="19" max="19" width="12.5703125" style="21" bestFit="1" customWidth="1"/>
    <col min="20" max="20" width="18.28515625" style="27" bestFit="1" customWidth="1"/>
    <col min="21" max="21" width="12.85546875" style="37" bestFit="1" customWidth="1"/>
    <col min="22" max="22" width="9.7109375" style="37" bestFit="1" customWidth="1"/>
    <col min="23" max="23" width="13.7109375" style="22" bestFit="1" customWidth="1"/>
    <col min="24" max="24" width="12.5703125" style="21" bestFit="1" customWidth="1"/>
    <col min="25" max="25" width="13.7109375" style="21" bestFit="1" customWidth="1"/>
    <col min="26" max="26" width="12.28515625" style="15" bestFit="1" customWidth="1"/>
    <col min="27" max="27" width="13.7109375" style="15" bestFit="1" customWidth="1"/>
    <col min="28" max="28" width="13.28515625" style="32" bestFit="1" customWidth="1"/>
    <col min="29" max="29" width="9.28515625" style="29" bestFit="1" customWidth="1"/>
    <col min="30" max="30" width="9.7109375" style="29" bestFit="1" customWidth="1"/>
    <col min="31" max="31" width="13.7109375" style="22" bestFit="1" customWidth="1"/>
    <col min="32" max="32" width="10.7109375" style="32" bestFit="1" customWidth="1"/>
    <col min="33" max="33" width="7.42578125" style="29" bestFit="1" customWidth="1"/>
    <col min="34" max="34" width="12.28515625" style="29" bestFit="1" customWidth="1"/>
    <col min="35" max="35" width="13.7109375" style="22" bestFit="1" customWidth="1"/>
    <col min="36" max="36" width="23" style="32" bestFit="1" customWidth="1"/>
    <col min="37" max="37" width="21.42578125" style="22" bestFit="1" customWidth="1"/>
    <col min="38" max="38" width="16.140625" style="15" customWidth="1"/>
    <col min="39" max="16384" width="9.140625" style="15"/>
  </cols>
  <sheetData>
    <row r="1" spans="1:38" s="1" customFormat="1" ht="35.25" customHeight="1" thickBot="1" x14ac:dyDescent="0.3">
      <c r="A1" s="73" t="s">
        <v>0</v>
      </c>
      <c r="B1" s="74"/>
      <c r="C1" s="70" t="s">
        <v>346</v>
      </c>
      <c r="D1" s="71"/>
      <c r="E1" s="67" t="s">
        <v>142</v>
      </c>
      <c r="F1" s="68"/>
      <c r="G1" s="69"/>
      <c r="H1" s="77" t="s">
        <v>347</v>
      </c>
      <c r="I1" s="73"/>
      <c r="J1" s="73"/>
      <c r="K1" s="74"/>
      <c r="L1" s="78" t="s">
        <v>303</v>
      </c>
      <c r="M1" s="79"/>
      <c r="N1" s="79"/>
      <c r="O1" s="79"/>
      <c r="P1" s="79"/>
      <c r="Q1" s="79"/>
      <c r="R1" s="79"/>
      <c r="S1" s="70" t="s">
        <v>348</v>
      </c>
      <c r="T1" s="72"/>
      <c r="U1" s="72"/>
      <c r="V1" s="72"/>
      <c r="W1" s="71"/>
      <c r="X1" s="80" t="s">
        <v>351</v>
      </c>
      <c r="Y1" s="81"/>
      <c r="Z1" s="81"/>
      <c r="AA1" s="81"/>
      <c r="AB1" s="75" t="s">
        <v>349</v>
      </c>
      <c r="AC1" s="82"/>
      <c r="AD1" s="82"/>
      <c r="AE1" s="76"/>
      <c r="AF1" s="75" t="s">
        <v>311</v>
      </c>
      <c r="AG1" s="82"/>
      <c r="AH1" s="82"/>
      <c r="AI1" s="76"/>
      <c r="AJ1" s="75" t="s">
        <v>317</v>
      </c>
      <c r="AK1" s="76"/>
    </row>
    <row r="2" spans="1:38" ht="51.75" thickBot="1" x14ac:dyDescent="0.3">
      <c r="A2" s="2" t="s">
        <v>352</v>
      </c>
      <c r="B2" s="3" t="s">
        <v>296</v>
      </c>
      <c r="C2" s="4" t="s">
        <v>1</v>
      </c>
      <c r="D2" s="5" t="s">
        <v>141</v>
      </c>
      <c r="E2" s="4" t="s">
        <v>136</v>
      </c>
      <c r="F2" s="6" t="s">
        <v>137</v>
      </c>
      <c r="G2" s="5" t="s">
        <v>138</v>
      </c>
      <c r="H2" s="7" t="s">
        <v>143</v>
      </c>
      <c r="I2" s="8" t="s">
        <v>139</v>
      </c>
      <c r="J2" s="8" t="s">
        <v>293</v>
      </c>
      <c r="K2" s="9" t="s">
        <v>294</v>
      </c>
      <c r="L2" s="6" t="s">
        <v>297</v>
      </c>
      <c r="M2" s="6" t="s">
        <v>141</v>
      </c>
      <c r="N2" s="6" t="s">
        <v>300</v>
      </c>
      <c r="O2" s="6" t="s">
        <v>141</v>
      </c>
      <c r="P2" s="3" t="s">
        <v>301</v>
      </c>
      <c r="Q2" s="3" t="s">
        <v>302</v>
      </c>
      <c r="R2" s="9" t="s">
        <v>294</v>
      </c>
      <c r="S2" s="6" t="s">
        <v>140</v>
      </c>
      <c r="T2" s="6" t="s">
        <v>141</v>
      </c>
      <c r="U2" s="10" t="s">
        <v>155</v>
      </c>
      <c r="V2" s="3" t="s">
        <v>295</v>
      </c>
      <c r="W2" s="9" t="s">
        <v>294</v>
      </c>
      <c r="X2" s="11" t="s">
        <v>306</v>
      </c>
      <c r="Y2" s="11" t="s">
        <v>141</v>
      </c>
      <c r="Z2" s="3" t="s">
        <v>307</v>
      </c>
      <c r="AA2" s="3" t="s">
        <v>294</v>
      </c>
      <c r="AB2" s="12" t="s">
        <v>308</v>
      </c>
      <c r="AC2" s="11" t="s">
        <v>141</v>
      </c>
      <c r="AD2" s="3" t="s">
        <v>312</v>
      </c>
      <c r="AE2" s="9" t="s">
        <v>294</v>
      </c>
      <c r="AF2" s="13" t="s">
        <v>315</v>
      </c>
      <c r="AG2" s="11" t="s">
        <v>141</v>
      </c>
      <c r="AH2" s="3" t="s">
        <v>316</v>
      </c>
      <c r="AI2" s="9" t="s">
        <v>294</v>
      </c>
      <c r="AJ2" s="12" t="s">
        <v>318</v>
      </c>
      <c r="AK2" s="9" t="s">
        <v>294</v>
      </c>
      <c r="AL2" s="14"/>
    </row>
    <row r="3" spans="1:38" x14ac:dyDescent="0.2">
      <c r="A3" s="16" t="s">
        <v>156</v>
      </c>
      <c r="B3" s="14" t="s">
        <v>2</v>
      </c>
      <c r="C3" s="17">
        <v>31269</v>
      </c>
      <c r="D3" s="18">
        <v>1688</v>
      </c>
      <c r="E3" s="17">
        <v>19308</v>
      </c>
      <c r="F3" s="18">
        <v>11500</v>
      </c>
      <c r="G3" s="19">
        <v>18045</v>
      </c>
      <c r="H3" s="20">
        <f>AVERAGE((E3/(C3+D3)),(E3/(C3-D3)),(F3/(C3+D3)),(F3/(C3-D3)),(G3/(C3+D3)),(G3/(C3-D3)))</f>
        <v>0.52230412126034331</v>
      </c>
      <c r="I3" s="21">
        <f t="shared" ref="I3:I34" si="0">ABS(H3-(AVERAGE((E3/(C3-D3)),(F3/(C3-D3)),(G3/(C3-D3)))))</f>
        <v>2.8195636467026719E-2</v>
      </c>
      <c r="J3" s="21">
        <f t="shared" ref="J3:J34" si="1">(H3)-AVERAGE(H$3:H$136)</f>
        <v>-0.14573398825951123</v>
      </c>
      <c r="K3" s="22" t="str">
        <f t="shared" ref="K3:K34" si="2">IF(PERCENTRANK(J$2:J$136,J3)&lt;1/3,"Below Average",IF(PERCENTRANK(J$2:J$136,J3)&lt;2/3,"Average", "Above Average"))</f>
        <v>Below Average</v>
      </c>
      <c r="L3" s="18">
        <v>7859</v>
      </c>
      <c r="M3" s="18">
        <v>429</v>
      </c>
      <c r="N3" s="23">
        <v>14887</v>
      </c>
      <c r="O3" s="23">
        <v>426</v>
      </c>
      <c r="P3" s="24">
        <f t="shared" ref="P3:P34" si="3">L3/N3</f>
        <v>0.52791025727144492</v>
      </c>
      <c r="Q3" s="25">
        <f t="shared" ref="Q3:Q34" si="4">(P3)-AVERAGE(P$3:P$136)</f>
        <v>-0.19370596045229138</v>
      </c>
      <c r="R3" s="22" t="str">
        <f t="shared" ref="R3:R34" si="5">IF(PERCENTRANK(Q$2:Q$136,Q3)&lt;1/3,"Below Average",IF(PERCENTRANK(Q$2:Q$136,Q3)&lt;2/3,"Average", "Above Average"))</f>
        <v>Below Average</v>
      </c>
      <c r="S3" s="26">
        <v>27501</v>
      </c>
      <c r="T3" s="27">
        <v>1406</v>
      </c>
      <c r="U3" s="21">
        <f t="shared" ref="U3:U34" si="6">S3/C3</f>
        <v>0.87949726566247721</v>
      </c>
      <c r="V3" s="25">
        <f t="shared" ref="V3:V34" si="7">(U3)-AVERAGE(U$3:U$136)</f>
        <v>3.6873160219996759E-4</v>
      </c>
      <c r="W3" s="22" t="str">
        <f t="shared" ref="W3:W34" si="8">IF(PERCENTRANK(V$2:V$136,V3)&lt;1/3,"Below Average",IF(PERCENTRANK(V$2:V$136,V3)&lt;2/3,"Average", "Above Average"))</f>
        <v>Average</v>
      </c>
      <c r="X3" s="21">
        <v>0.25600000000000001</v>
      </c>
      <c r="Y3" s="21">
        <v>0.02</v>
      </c>
      <c r="Z3" s="28">
        <f t="shared" ref="Z3:Z34" si="9">(X3)-AVERAGE(X$3:X$136)</f>
        <v>-7.8723880597015017E-2</v>
      </c>
      <c r="AA3" s="29" t="str">
        <f t="shared" ref="AA3:AA34" si="10">IF(PERCENTRANK(Z$2:Z$136,Z3)&lt;1/3,"Below Average",IF(PERCENTRANK(Z$2:Z$136,Z3)&lt;2/3,"Average", "Above Average"))</f>
        <v>Average</v>
      </c>
      <c r="AB3" s="30">
        <v>0.75700000000000001</v>
      </c>
      <c r="AC3" s="21">
        <v>0.03</v>
      </c>
      <c r="AD3" s="31">
        <f t="shared" ref="AD3:AD34" si="11">(AB3)-AVERAGE(AB$3:AB$136)</f>
        <v>-0.12930597014925371</v>
      </c>
      <c r="AE3" s="22" t="str">
        <f t="shared" ref="AE3:AE34" si="12">IF(PERCENTRANK(AD$2:AD$136,AD3)&lt;1/3,"Below Average",IF(PERCENTRANK(AD$2:AD$136,AD3)&lt;2/3,"Average", "Above Average"))</f>
        <v>Below Average</v>
      </c>
      <c r="AF3" s="32">
        <v>28.9</v>
      </c>
      <c r="AG3" s="29">
        <v>0.8</v>
      </c>
      <c r="AH3" s="33">
        <f t="shared" ref="AH3:AH34" si="13">(AF3)-AVERAGE(AF$3:AF$136)</f>
        <v>-9.4126865671641795</v>
      </c>
      <c r="AI3" s="22" t="str">
        <f t="shared" ref="AI3:AI34" si="14">IF(PERCENTRANK(AH$2:AH$136,AH3)&lt;1/3,"Below Average",IF(PERCENTRANK(AH$2:AH$136,AH3)&lt;2/3,"Average", "Above Average"))</f>
        <v>Below Average</v>
      </c>
      <c r="AJ3" s="30">
        <f>ABS(VLOOKUP(B3,'Political Comp. Calculation'!A:B,2,FALSE))/100</f>
        <v>7.2591324371569968E-2</v>
      </c>
      <c r="AK3" s="22" t="s">
        <v>350</v>
      </c>
    </row>
    <row r="4" spans="1:38" x14ac:dyDescent="0.2">
      <c r="A4" s="16" t="s">
        <v>157</v>
      </c>
      <c r="B4" s="14" t="s">
        <v>3</v>
      </c>
      <c r="C4" s="17">
        <v>31889</v>
      </c>
      <c r="D4" s="18">
        <v>785</v>
      </c>
      <c r="E4" s="17">
        <v>19564</v>
      </c>
      <c r="F4" s="18">
        <v>11694</v>
      </c>
      <c r="G4" s="19">
        <v>19684</v>
      </c>
      <c r="H4" s="20">
        <f t="shared" ref="H4:H34" si="15">AVERAGE((E4/(C4+D4)),(E4/(C4-D4)),(F4/(C4+D4)),(F4/(C4-D4)),(G4/(C4+D4)),(G4/(C4-D4)))</f>
        <v>0.53281579327891704</v>
      </c>
      <c r="I4" s="21">
        <f t="shared" si="0"/>
        <v>1.3116134018751002E-2</v>
      </c>
      <c r="J4" s="21">
        <f t="shared" si="1"/>
        <v>-0.1352223162409375</v>
      </c>
      <c r="K4" s="22" t="str">
        <f t="shared" si="2"/>
        <v>Below Average</v>
      </c>
      <c r="L4" s="18">
        <v>9773</v>
      </c>
      <c r="M4" s="18">
        <v>328</v>
      </c>
      <c r="N4" s="23">
        <v>15331</v>
      </c>
      <c r="O4" s="23">
        <v>392</v>
      </c>
      <c r="P4" s="24">
        <f t="shared" si="3"/>
        <v>0.63746657099993476</v>
      </c>
      <c r="Q4" s="25">
        <f t="shared" si="4"/>
        <v>-8.4149646723801541E-2</v>
      </c>
      <c r="R4" s="22" t="str">
        <f t="shared" si="5"/>
        <v>Below Average</v>
      </c>
      <c r="S4" s="26">
        <v>29072</v>
      </c>
      <c r="T4" s="27">
        <v>653</v>
      </c>
      <c r="U4" s="21">
        <f t="shared" si="6"/>
        <v>0.91166232870268749</v>
      </c>
      <c r="V4" s="25">
        <f t="shared" si="7"/>
        <v>3.2533794642410241E-2</v>
      </c>
      <c r="W4" s="22" t="str">
        <f t="shared" si="8"/>
        <v>Average</v>
      </c>
      <c r="X4" s="21">
        <v>0.35700000000000004</v>
      </c>
      <c r="Y4" s="21">
        <v>2.4E-2</v>
      </c>
      <c r="Z4" s="28">
        <f t="shared" si="9"/>
        <v>2.2276119402985017E-2</v>
      </c>
      <c r="AA4" s="29" t="str">
        <f t="shared" si="10"/>
        <v>Average</v>
      </c>
      <c r="AB4" s="30">
        <v>0.84499999999999997</v>
      </c>
      <c r="AC4" s="21">
        <v>2.1000000000000001E-2</v>
      </c>
      <c r="AD4" s="31">
        <f t="shared" si="11"/>
        <v>-4.1305970149253746E-2</v>
      </c>
      <c r="AE4" s="22" t="str">
        <f t="shared" si="12"/>
        <v>Below Average</v>
      </c>
      <c r="AF4" s="32">
        <v>29.6</v>
      </c>
      <c r="AG4" s="29">
        <v>0.5</v>
      </c>
      <c r="AH4" s="33">
        <f t="shared" si="13"/>
        <v>-8.7126865671641767</v>
      </c>
      <c r="AI4" s="22" t="str">
        <f t="shared" si="14"/>
        <v>Below Average</v>
      </c>
      <c r="AJ4" s="30">
        <f>ABS(VLOOKUP(B4,'Political Comp. Calculation'!A:B,2,FALSE))/100</f>
        <v>0.19988112691865834</v>
      </c>
      <c r="AK4" s="22" t="s">
        <v>345</v>
      </c>
    </row>
    <row r="5" spans="1:38" x14ac:dyDescent="0.2">
      <c r="A5" s="16" t="s">
        <v>158</v>
      </c>
      <c r="B5" s="14" t="s">
        <v>4</v>
      </c>
      <c r="C5" s="17">
        <v>24038</v>
      </c>
      <c r="D5" s="18">
        <v>1762</v>
      </c>
      <c r="E5" s="17">
        <v>15637</v>
      </c>
      <c r="F5" s="18">
        <v>7836</v>
      </c>
      <c r="G5" s="19">
        <v>14884</v>
      </c>
      <c r="H5" s="20">
        <f t="shared" si="15"/>
        <v>0.53476723886334609</v>
      </c>
      <c r="I5" s="21">
        <f t="shared" si="0"/>
        <v>3.9198763411149584E-2</v>
      </c>
      <c r="J5" s="21">
        <f t="shared" si="1"/>
        <v>-0.13327087065650844</v>
      </c>
      <c r="K5" s="22" t="str">
        <f t="shared" si="2"/>
        <v>Below Average</v>
      </c>
      <c r="L5" s="18">
        <v>7384</v>
      </c>
      <c r="M5" s="18">
        <v>361</v>
      </c>
      <c r="N5" s="23">
        <v>13166</v>
      </c>
      <c r="O5" s="23">
        <v>283</v>
      </c>
      <c r="P5" s="24">
        <f t="shared" si="3"/>
        <v>0.56083852346954277</v>
      </c>
      <c r="Q5" s="25">
        <f t="shared" si="4"/>
        <v>-0.16077769425419353</v>
      </c>
      <c r="R5" s="22" t="str">
        <f t="shared" si="5"/>
        <v>Below Average</v>
      </c>
      <c r="S5" s="26">
        <v>13225</v>
      </c>
      <c r="T5" s="27">
        <v>870</v>
      </c>
      <c r="U5" s="21">
        <f t="shared" si="6"/>
        <v>0.55017056327481484</v>
      </c>
      <c r="V5" s="25">
        <f t="shared" si="7"/>
        <v>-0.32895797078546241</v>
      </c>
      <c r="W5" s="22" t="str">
        <f t="shared" si="8"/>
        <v>Below Average</v>
      </c>
      <c r="X5" s="21">
        <v>0.20199999999999999</v>
      </c>
      <c r="Y5" s="21">
        <v>1.7000000000000001E-2</v>
      </c>
      <c r="Z5" s="28">
        <f t="shared" si="9"/>
        <v>-0.13272388059701504</v>
      </c>
      <c r="AA5" s="29" t="str">
        <f t="shared" si="10"/>
        <v>Below Average</v>
      </c>
      <c r="AB5" s="30">
        <v>0.73399999999999999</v>
      </c>
      <c r="AC5" s="21">
        <v>3.5000000000000003E-2</v>
      </c>
      <c r="AD5" s="31">
        <f t="shared" si="11"/>
        <v>-0.15230597014925373</v>
      </c>
      <c r="AE5" s="22" t="str">
        <f t="shared" si="12"/>
        <v>Below Average</v>
      </c>
      <c r="AF5" s="32">
        <v>28.7</v>
      </c>
      <c r="AG5" s="29">
        <v>0.8</v>
      </c>
      <c r="AH5" s="33">
        <f t="shared" si="13"/>
        <v>-9.6126865671641788</v>
      </c>
      <c r="AI5" s="22" t="str">
        <f t="shared" si="14"/>
        <v>Below Average</v>
      </c>
      <c r="AJ5" s="30">
        <f>ABS(VLOOKUP(B5,'Political Comp. Calculation'!A:B,2,FALSE))/100</f>
        <v>0.49520721931547806</v>
      </c>
      <c r="AK5" s="22" t="s">
        <v>345</v>
      </c>
    </row>
    <row r="6" spans="1:38" x14ac:dyDescent="0.2">
      <c r="A6" s="16" t="s">
        <v>159</v>
      </c>
      <c r="B6" s="14" t="s">
        <v>5</v>
      </c>
      <c r="C6" s="17">
        <v>32615</v>
      </c>
      <c r="D6" s="18">
        <v>796</v>
      </c>
      <c r="E6" s="17">
        <v>21197</v>
      </c>
      <c r="F6" s="18">
        <v>11413</v>
      </c>
      <c r="G6" s="19">
        <v>20456</v>
      </c>
      <c r="H6" s="20">
        <f t="shared" si="15"/>
        <v>0.54267083262483851</v>
      </c>
      <c r="I6" s="21">
        <f t="shared" si="0"/>
        <v>1.3244396221657739E-2</v>
      </c>
      <c r="J6" s="21">
        <f t="shared" si="1"/>
        <v>-0.12536727689501603</v>
      </c>
      <c r="K6" s="22" t="str">
        <f t="shared" si="2"/>
        <v>Below Average</v>
      </c>
      <c r="L6" s="18">
        <v>8231</v>
      </c>
      <c r="M6" s="18">
        <v>289</v>
      </c>
      <c r="N6" s="23">
        <v>15268</v>
      </c>
      <c r="O6" s="23">
        <v>326</v>
      </c>
      <c r="P6" s="24">
        <f t="shared" si="3"/>
        <v>0.53910138852501965</v>
      </c>
      <c r="Q6" s="25">
        <f t="shared" si="4"/>
        <v>-0.18251482919871664</v>
      </c>
      <c r="R6" s="22" t="str">
        <f t="shared" si="5"/>
        <v>Below Average</v>
      </c>
      <c r="S6" s="26">
        <v>29821</v>
      </c>
      <c r="T6" s="27">
        <v>619</v>
      </c>
      <c r="U6" s="21">
        <f t="shared" si="6"/>
        <v>0.91433389544688026</v>
      </c>
      <c r="V6" s="25">
        <f t="shared" si="7"/>
        <v>3.5205361386603018E-2</v>
      </c>
      <c r="W6" s="22" t="str">
        <f t="shared" si="8"/>
        <v>Average</v>
      </c>
      <c r="X6" s="21">
        <v>0.35899999999999999</v>
      </c>
      <c r="Y6" s="21">
        <v>2.1000000000000001E-2</v>
      </c>
      <c r="Z6" s="28">
        <f t="shared" si="9"/>
        <v>2.4276119402984964E-2</v>
      </c>
      <c r="AA6" s="29" t="str">
        <f t="shared" si="10"/>
        <v>Average</v>
      </c>
      <c r="AB6" s="30">
        <v>0.748</v>
      </c>
      <c r="AC6" s="21">
        <v>1.8000000000000002E-2</v>
      </c>
      <c r="AD6" s="31">
        <f t="shared" si="11"/>
        <v>-0.13830597014925372</v>
      </c>
      <c r="AE6" s="22" t="str">
        <f t="shared" si="12"/>
        <v>Below Average</v>
      </c>
      <c r="AF6" s="32">
        <v>25.6</v>
      </c>
      <c r="AG6" s="29">
        <v>0.4</v>
      </c>
      <c r="AH6" s="33">
        <f t="shared" si="13"/>
        <v>-12.712686567164177</v>
      </c>
      <c r="AI6" s="22" t="str">
        <f t="shared" si="14"/>
        <v>Below Average</v>
      </c>
      <c r="AJ6" s="30">
        <f>ABS(VLOOKUP(B6,'Political Comp. Calculation'!A:B,2,FALSE))/100</f>
        <v>0.25660716118703047</v>
      </c>
      <c r="AK6" s="22" t="s">
        <v>345</v>
      </c>
    </row>
    <row r="7" spans="1:38" x14ac:dyDescent="0.2">
      <c r="A7" s="16" t="s">
        <v>160</v>
      </c>
      <c r="B7" s="14" t="s">
        <v>6</v>
      </c>
      <c r="C7" s="17">
        <v>25670</v>
      </c>
      <c r="D7" s="18">
        <v>1534</v>
      </c>
      <c r="E7" s="17">
        <v>16910</v>
      </c>
      <c r="F7" s="18">
        <v>8967</v>
      </c>
      <c r="G7" s="19">
        <v>16071</v>
      </c>
      <c r="H7" s="20">
        <f t="shared" si="15"/>
        <v>0.54666064563058347</v>
      </c>
      <c r="I7" s="21">
        <f t="shared" si="0"/>
        <v>3.266760539140301E-2</v>
      </c>
      <c r="J7" s="21">
        <f t="shared" si="1"/>
        <v>-0.12137746388927106</v>
      </c>
      <c r="K7" s="22" t="str">
        <f t="shared" si="2"/>
        <v>Below Average</v>
      </c>
      <c r="L7" s="18">
        <v>7518</v>
      </c>
      <c r="M7" s="18">
        <v>314</v>
      </c>
      <c r="N7" s="23">
        <v>14751</v>
      </c>
      <c r="O7" s="23">
        <v>283</v>
      </c>
      <c r="P7" s="24">
        <f t="shared" si="3"/>
        <v>0.50966036200935527</v>
      </c>
      <c r="Q7" s="25">
        <f t="shared" si="4"/>
        <v>-0.21195585571438103</v>
      </c>
      <c r="R7" s="22" t="str">
        <f t="shared" si="5"/>
        <v>Below Average</v>
      </c>
      <c r="S7" s="26">
        <v>14224</v>
      </c>
      <c r="T7" s="27">
        <v>798</v>
      </c>
      <c r="U7" s="21">
        <f t="shared" si="6"/>
        <v>0.55410985586287498</v>
      </c>
      <c r="V7" s="25">
        <f t="shared" si="7"/>
        <v>-0.32501867819740227</v>
      </c>
      <c r="W7" s="22" t="str">
        <f t="shared" si="8"/>
        <v>Below Average</v>
      </c>
      <c r="X7" s="21">
        <v>0.23699999999999999</v>
      </c>
      <c r="Y7" s="21">
        <v>1.8000000000000002E-2</v>
      </c>
      <c r="Z7" s="28">
        <f t="shared" si="9"/>
        <v>-9.7723880597015034E-2</v>
      </c>
      <c r="AA7" s="29" t="str">
        <f t="shared" si="10"/>
        <v>Below Average</v>
      </c>
      <c r="AB7" s="30">
        <v>0.76600000000000001</v>
      </c>
      <c r="AC7" s="21">
        <v>2.7000000000000003E-2</v>
      </c>
      <c r="AD7" s="31">
        <f t="shared" si="11"/>
        <v>-0.1203059701492537</v>
      </c>
      <c r="AE7" s="22" t="str">
        <f t="shared" si="12"/>
        <v>Below Average</v>
      </c>
      <c r="AF7" s="32">
        <v>31</v>
      </c>
      <c r="AG7" s="29">
        <v>0.8</v>
      </c>
      <c r="AH7" s="33">
        <f t="shared" si="13"/>
        <v>-7.3126865671641781</v>
      </c>
      <c r="AI7" s="22" t="str">
        <f t="shared" si="14"/>
        <v>Below Average</v>
      </c>
      <c r="AJ7" s="30">
        <f>ABS(VLOOKUP(B7,'Political Comp. Calculation'!A:B,2,FALSE))/100</f>
        <v>0.47891381946744388</v>
      </c>
      <c r="AK7" s="22" t="s">
        <v>345</v>
      </c>
    </row>
    <row r="8" spans="1:38" x14ac:dyDescent="0.2">
      <c r="A8" s="16" t="s">
        <v>161</v>
      </c>
      <c r="B8" s="14" t="s">
        <v>7</v>
      </c>
      <c r="C8" s="17">
        <v>32198</v>
      </c>
      <c r="D8" s="18">
        <v>621</v>
      </c>
      <c r="E8" s="17">
        <v>21328</v>
      </c>
      <c r="F8" s="18">
        <v>11877</v>
      </c>
      <c r="G8" s="19">
        <v>20053</v>
      </c>
      <c r="H8" s="20">
        <f t="shared" si="15"/>
        <v>0.55156447137966946</v>
      </c>
      <c r="I8" s="21">
        <f t="shared" si="0"/>
        <v>1.0637975549002254E-2</v>
      </c>
      <c r="J8" s="21">
        <f t="shared" si="1"/>
        <v>-0.11647363814018508</v>
      </c>
      <c r="K8" s="22" t="str">
        <f t="shared" si="2"/>
        <v>Below Average</v>
      </c>
      <c r="L8" s="18">
        <v>9999</v>
      </c>
      <c r="M8" s="18">
        <v>285</v>
      </c>
      <c r="N8" s="23">
        <v>14640</v>
      </c>
      <c r="O8" s="23">
        <v>287</v>
      </c>
      <c r="P8" s="24">
        <f t="shared" si="3"/>
        <v>0.68299180327868847</v>
      </c>
      <c r="Q8" s="25">
        <f t="shared" si="4"/>
        <v>-3.8624414445047828E-2</v>
      </c>
      <c r="R8" s="22" t="str">
        <f t="shared" si="5"/>
        <v>Below Average</v>
      </c>
      <c r="S8" s="26">
        <v>30899</v>
      </c>
      <c r="T8" s="27">
        <v>584</v>
      </c>
      <c r="U8" s="21">
        <f t="shared" si="6"/>
        <v>0.95965587924715823</v>
      </c>
      <c r="V8" s="25">
        <f t="shared" si="7"/>
        <v>8.0527345186880983E-2</v>
      </c>
      <c r="W8" s="22" t="str">
        <f t="shared" si="8"/>
        <v>Above Average</v>
      </c>
      <c r="X8" s="21">
        <v>0.30099999999999999</v>
      </c>
      <c r="Y8" s="21">
        <v>1.4999999999999999E-2</v>
      </c>
      <c r="Z8" s="28">
        <f t="shared" si="9"/>
        <v>-3.3723880597015032E-2</v>
      </c>
      <c r="AA8" s="29" t="str">
        <f t="shared" si="10"/>
        <v>Average</v>
      </c>
      <c r="AB8" s="30">
        <v>0.83499999999999996</v>
      </c>
      <c r="AC8" s="21">
        <v>1.4999999999999999E-2</v>
      </c>
      <c r="AD8" s="31">
        <f t="shared" si="11"/>
        <v>-5.1305970149253755E-2</v>
      </c>
      <c r="AE8" s="22" t="str">
        <f t="shared" si="12"/>
        <v>Below Average</v>
      </c>
      <c r="AF8" s="32">
        <v>32.9</v>
      </c>
      <c r="AG8" s="29">
        <v>0.5</v>
      </c>
      <c r="AH8" s="33">
        <f t="shared" si="13"/>
        <v>-5.4126865671641795</v>
      </c>
      <c r="AI8" s="22" t="str">
        <f t="shared" si="14"/>
        <v>Below Average</v>
      </c>
      <c r="AJ8" s="30">
        <f>ABS(VLOOKUP(B8,'Political Comp. Calculation'!A:B,2,FALSE))/100</f>
        <v>0.11421445024294757</v>
      </c>
      <c r="AK8" s="22" t="s">
        <v>345</v>
      </c>
    </row>
    <row r="9" spans="1:38" x14ac:dyDescent="0.2">
      <c r="A9" s="16" t="s">
        <v>162</v>
      </c>
      <c r="B9" s="14" t="s">
        <v>8</v>
      </c>
      <c r="C9" s="17">
        <v>24418</v>
      </c>
      <c r="D9" s="18">
        <v>1786</v>
      </c>
      <c r="E9" s="17">
        <v>16161</v>
      </c>
      <c r="F9" s="18">
        <v>8446</v>
      </c>
      <c r="G9" s="19">
        <v>15812</v>
      </c>
      <c r="H9" s="20">
        <f t="shared" si="15"/>
        <v>0.55473283647854421</v>
      </c>
      <c r="I9" s="21">
        <f t="shared" si="0"/>
        <v>4.057469268370395E-2</v>
      </c>
      <c r="J9" s="21">
        <f t="shared" si="1"/>
        <v>-0.11330527304131033</v>
      </c>
      <c r="K9" s="22" t="str">
        <f t="shared" si="2"/>
        <v>Below Average</v>
      </c>
      <c r="L9" s="18">
        <v>2984</v>
      </c>
      <c r="M9" s="18">
        <v>249</v>
      </c>
      <c r="N9" s="23">
        <v>17299</v>
      </c>
      <c r="O9" s="23">
        <v>376</v>
      </c>
      <c r="P9" s="24">
        <f t="shared" si="3"/>
        <v>0.17249551997225274</v>
      </c>
      <c r="Q9" s="25">
        <f t="shared" si="4"/>
        <v>-0.54912069775148353</v>
      </c>
      <c r="R9" s="22" t="str">
        <f t="shared" si="5"/>
        <v>Below Average</v>
      </c>
      <c r="S9" s="26">
        <v>13598</v>
      </c>
      <c r="T9" s="27">
        <v>1159</v>
      </c>
      <c r="U9" s="21">
        <f t="shared" si="6"/>
        <v>0.55688426570562699</v>
      </c>
      <c r="V9" s="25">
        <f t="shared" si="7"/>
        <v>-0.32224426835465025</v>
      </c>
      <c r="W9" s="22" t="str">
        <f t="shared" si="8"/>
        <v>Below Average</v>
      </c>
      <c r="X9" s="21">
        <v>0.29600000000000004</v>
      </c>
      <c r="Y9" s="21">
        <v>2.2000000000000002E-2</v>
      </c>
      <c r="Z9" s="28">
        <f t="shared" si="9"/>
        <v>-3.8723880597014981E-2</v>
      </c>
      <c r="AA9" s="29" t="str">
        <f t="shared" si="10"/>
        <v>Average</v>
      </c>
      <c r="AB9" s="30">
        <v>0.624</v>
      </c>
      <c r="AC9" s="21">
        <v>2.7999999999999997E-2</v>
      </c>
      <c r="AD9" s="31">
        <f t="shared" si="11"/>
        <v>-0.26230597014925372</v>
      </c>
      <c r="AE9" s="22" t="str">
        <f t="shared" si="12"/>
        <v>Below Average</v>
      </c>
      <c r="AF9" s="32">
        <v>28.6</v>
      </c>
      <c r="AG9" s="29">
        <v>0.5</v>
      </c>
      <c r="AH9" s="33">
        <f t="shared" si="13"/>
        <v>-9.7126865671641767</v>
      </c>
      <c r="AI9" s="22" t="str">
        <f t="shared" si="14"/>
        <v>Below Average</v>
      </c>
      <c r="AJ9" s="30">
        <f>ABS(VLOOKUP(B9,'Political Comp. Calculation'!A:B,2,FALSE))/100</f>
        <v>0.75615391125027698</v>
      </c>
      <c r="AK9" s="22" t="s">
        <v>345</v>
      </c>
    </row>
    <row r="10" spans="1:38" x14ac:dyDescent="0.2">
      <c r="A10" s="16" t="s">
        <v>163</v>
      </c>
      <c r="B10" s="14" t="s">
        <v>9</v>
      </c>
      <c r="C10" s="17">
        <v>32360</v>
      </c>
      <c r="D10" s="18">
        <v>2572</v>
      </c>
      <c r="E10" s="17">
        <v>20384</v>
      </c>
      <c r="F10" s="18">
        <v>11170</v>
      </c>
      <c r="G10" s="19">
        <v>22453</v>
      </c>
      <c r="H10" s="20">
        <f t="shared" si="15"/>
        <v>0.55985107334037465</v>
      </c>
      <c r="I10" s="21">
        <f t="shared" si="0"/>
        <v>4.4497433888487148E-2</v>
      </c>
      <c r="J10" s="21">
        <f t="shared" si="1"/>
        <v>-0.10818703617947989</v>
      </c>
      <c r="K10" s="22" t="str">
        <f t="shared" si="2"/>
        <v>Below Average</v>
      </c>
      <c r="L10" s="18">
        <v>2891</v>
      </c>
      <c r="M10" s="18">
        <v>197</v>
      </c>
      <c r="N10" s="23">
        <v>14938</v>
      </c>
      <c r="O10" s="23">
        <v>383</v>
      </c>
      <c r="P10" s="24">
        <f t="shared" si="3"/>
        <v>0.19353327085285849</v>
      </c>
      <c r="Q10" s="25">
        <f t="shared" si="4"/>
        <v>-0.52808294687087787</v>
      </c>
      <c r="R10" s="22" t="str">
        <f t="shared" si="5"/>
        <v>Below Average</v>
      </c>
      <c r="S10" s="26">
        <v>23613</v>
      </c>
      <c r="T10" s="27">
        <v>1737</v>
      </c>
      <c r="U10" s="21">
        <f t="shared" si="6"/>
        <v>0.72969715698393078</v>
      </c>
      <c r="V10" s="25">
        <f t="shared" si="7"/>
        <v>-0.14943137707634646</v>
      </c>
      <c r="W10" s="22" t="str">
        <f t="shared" si="8"/>
        <v>Below Average</v>
      </c>
      <c r="X10" s="21">
        <v>0.48</v>
      </c>
      <c r="Y10" s="21">
        <v>2.8999999999999998E-2</v>
      </c>
      <c r="Z10" s="28">
        <f t="shared" si="9"/>
        <v>0.14527611940298496</v>
      </c>
      <c r="AA10" s="29" t="str">
        <f t="shared" si="10"/>
        <v>Above Average</v>
      </c>
      <c r="AB10" s="30">
        <v>0.52800000000000002</v>
      </c>
      <c r="AC10" s="21">
        <v>2.4E-2</v>
      </c>
      <c r="AD10" s="31">
        <f t="shared" si="11"/>
        <v>-0.35830597014925369</v>
      </c>
      <c r="AE10" s="22" t="str">
        <f t="shared" si="12"/>
        <v>Below Average</v>
      </c>
      <c r="AF10" s="32">
        <v>22.5</v>
      </c>
      <c r="AG10" s="29">
        <v>0.3</v>
      </c>
      <c r="AH10" s="33">
        <f t="shared" si="13"/>
        <v>-15.812686567164178</v>
      </c>
      <c r="AI10" s="22" t="str">
        <f t="shared" si="14"/>
        <v>Below Average</v>
      </c>
      <c r="AJ10" s="30">
        <f>ABS(VLOOKUP(B10,'Political Comp. Calculation'!A:B,2,FALSE))/100</f>
        <v>0.60365157908504574</v>
      </c>
      <c r="AK10" s="22" t="s">
        <v>345</v>
      </c>
    </row>
    <row r="11" spans="1:38" x14ac:dyDescent="0.2">
      <c r="A11" s="16" t="s">
        <v>164</v>
      </c>
      <c r="B11" s="14" t="s">
        <v>10</v>
      </c>
      <c r="C11" s="17">
        <v>25712</v>
      </c>
      <c r="D11" s="18">
        <v>1802</v>
      </c>
      <c r="E11" s="17">
        <v>16981</v>
      </c>
      <c r="F11" s="18">
        <v>9786</v>
      </c>
      <c r="G11" s="19">
        <v>16375</v>
      </c>
      <c r="H11" s="20">
        <f t="shared" si="15"/>
        <v>0.56205856484443528</v>
      </c>
      <c r="I11" s="21">
        <f t="shared" si="0"/>
        <v>3.9391316655634334E-2</v>
      </c>
      <c r="J11" s="21">
        <f t="shared" si="1"/>
        <v>-0.10597954467541926</v>
      </c>
      <c r="K11" s="22" t="str">
        <f t="shared" si="2"/>
        <v>Below Average</v>
      </c>
      <c r="L11" s="18">
        <v>6671</v>
      </c>
      <c r="M11" s="18">
        <v>298</v>
      </c>
      <c r="N11" s="23">
        <v>14588</v>
      </c>
      <c r="O11" s="23">
        <v>320</v>
      </c>
      <c r="P11" s="24">
        <f t="shared" si="3"/>
        <v>0.45729366602687138</v>
      </c>
      <c r="Q11" s="25">
        <f t="shared" si="4"/>
        <v>-0.26432255169686492</v>
      </c>
      <c r="R11" s="22" t="str">
        <f t="shared" si="5"/>
        <v>Below Average</v>
      </c>
      <c r="S11" s="26">
        <v>15606</v>
      </c>
      <c r="T11" s="27">
        <v>1037</v>
      </c>
      <c r="U11" s="21">
        <f t="shared" si="6"/>
        <v>0.6069539514623522</v>
      </c>
      <c r="V11" s="25">
        <f t="shared" si="7"/>
        <v>-0.27217458259792504</v>
      </c>
      <c r="W11" s="22" t="str">
        <f t="shared" si="8"/>
        <v>Below Average</v>
      </c>
      <c r="X11" s="21">
        <v>0.3</v>
      </c>
      <c r="Y11" s="21">
        <v>2.1000000000000001E-2</v>
      </c>
      <c r="Z11" s="28">
        <f t="shared" si="9"/>
        <v>-3.4723880597015033E-2</v>
      </c>
      <c r="AA11" s="29" t="str">
        <f t="shared" si="10"/>
        <v>Average</v>
      </c>
      <c r="AB11" s="30">
        <v>0.72300000000000009</v>
      </c>
      <c r="AC11" s="21">
        <v>2.3E-2</v>
      </c>
      <c r="AD11" s="31">
        <f t="shared" si="11"/>
        <v>-0.16330597014925363</v>
      </c>
      <c r="AE11" s="22" t="str">
        <f t="shared" si="12"/>
        <v>Below Average</v>
      </c>
      <c r="AF11" s="32">
        <v>28.9</v>
      </c>
      <c r="AG11" s="29">
        <v>0.8</v>
      </c>
      <c r="AH11" s="33">
        <f t="shared" si="13"/>
        <v>-9.4126865671641795</v>
      </c>
      <c r="AI11" s="22" t="str">
        <f t="shared" si="14"/>
        <v>Below Average</v>
      </c>
      <c r="AJ11" s="30">
        <f>ABS(VLOOKUP(B11,'Political Comp. Calculation'!A:B,2,FALSE))/100</f>
        <v>0.57980848253410044</v>
      </c>
      <c r="AK11" s="22" t="s">
        <v>345</v>
      </c>
    </row>
    <row r="12" spans="1:38" x14ac:dyDescent="0.2">
      <c r="A12" s="16" t="s">
        <v>165</v>
      </c>
      <c r="B12" s="14" t="s">
        <v>11</v>
      </c>
      <c r="C12" s="17">
        <v>29680</v>
      </c>
      <c r="D12" s="18">
        <v>375</v>
      </c>
      <c r="E12" s="17">
        <v>18843</v>
      </c>
      <c r="F12" s="18">
        <v>13049</v>
      </c>
      <c r="G12" s="19">
        <v>18967</v>
      </c>
      <c r="H12" s="20">
        <f t="shared" si="15"/>
        <v>0.57128392067196609</v>
      </c>
      <c r="I12" s="21">
        <f t="shared" si="0"/>
        <v>7.2180414505385038E-3</v>
      </c>
      <c r="J12" s="21">
        <f t="shared" si="1"/>
        <v>-9.6754188847888445E-2</v>
      </c>
      <c r="K12" s="22" t="str">
        <f t="shared" si="2"/>
        <v>Below Average</v>
      </c>
      <c r="L12" s="18">
        <v>11914</v>
      </c>
      <c r="M12" s="18">
        <v>285</v>
      </c>
      <c r="N12" s="23">
        <v>15871</v>
      </c>
      <c r="O12" s="23">
        <v>253</v>
      </c>
      <c r="P12" s="24">
        <f t="shared" si="3"/>
        <v>0.75067733602167475</v>
      </c>
      <c r="Q12" s="25">
        <f t="shared" si="4"/>
        <v>2.9061118297938449E-2</v>
      </c>
      <c r="R12" s="22" t="str">
        <f t="shared" si="5"/>
        <v>Average</v>
      </c>
      <c r="S12" s="26">
        <v>27564</v>
      </c>
      <c r="T12" s="27">
        <v>235</v>
      </c>
      <c r="U12" s="21">
        <f t="shared" si="6"/>
        <v>0.92870619946091648</v>
      </c>
      <c r="V12" s="25">
        <f t="shared" si="7"/>
        <v>4.9577665400639237E-2</v>
      </c>
      <c r="W12" s="22" t="str">
        <f t="shared" si="8"/>
        <v>Average</v>
      </c>
      <c r="X12" s="21">
        <v>0.218</v>
      </c>
      <c r="Y12" s="21">
        <v>1.2E-2</v>
      </c>
      <c r="Z12" s="28">
        <f t="shared" si="9"/>
        <v>-0.11672388059701502</v>
      </c>
      <c r="AA12" s="29" t="str">
        <f t="shared" si="10"/>
        <v>Below Average</v>
      </c>
      <c r="AB12" s="30">
        <v>0.875</v>
      </c>
      <c r="AC12" s="21">
        <v>1.3000000000000001E-2</v>
      </c>
      <c r="AD12" s="31">
        <f t="shared" si="11"/>
        <v>-1.1305970149253719E-2</v>
      </c>
      <c r="AE12" s="22" t="str">
        <f t="shared" si="12"/>
        <v>Below Average</v>
      </c>
      <c r="AF12" s="32">
        <v>39.299999999999997</v>
      </c>
      <c r="AG12" s="29">
        <v>0.5</v>
      </c>
      <c r="AH12" s="33">
        <f t="shared" si="13"/>
        <v>0.98731343283581907</v>
      </c>
      <c r="AI12" s="22" t="str">
        <f t="shared" si="14"/>
        <v>Average</v>
      </c>
      <c r="AJ12" s="30">
        <f>ABS(VLOOKUP(B12,'Political Comp. Calculation'!A:B,2,FALSE))/100</f>
        <v>1.0724082902397E-2</v>
      </c>
      <c r="AK12" s="22" t="s">
        <v>344</v>
      </c>
    </row>
    <row r="13" spans="1:38" x14ac:dyDescent="0.2">
      <c r="A13" s="16" t="s">
        <v>166</v>
      </c>
      <c r="B13" s="14" t="s">
        <v>12</v>
      </c>
      <c r="C13" s="17">
        <v>26226</v>
      </c>
      <c r="D13" s="18">
        <v>1736</v>
      </c>
      <c r="E13" s="17">
        <v>17997</v>
      </c>
      <c r="F13" s="18">
        <v>9768</v>
      </c>
      <c r="G13" s="19">
        <v>17110</v>
      </c>
      <c r="H13" s="20">
        <f t="shared" si="15"/>
        <v>0.57287285909720154</v>
      </c>
      <c r="I13" s="21">
        <f t="shared" si="0"/>
        <v>3.7920662067899791E-2</v>
      </c>
      <c r="J13" s="21">
        <f t="shared" si="1"/>
        <v>-9.5165250422653003E-2</v>
      </c>
      <c r="K13" s="22" t="str">
        <f t="shared" si="2"/>
        <v>Below Average</v>
      </c>
      <c r="L13" s="18">
        <v>6319</v>
      </c>
      <c r="M13" s="18">
        <v>305</v>
      </c>
      <c r="N13" s="23">
        <v>14723</v>
      </c>
      <c r="O13" s="23">
        <v>344</v>
      </c>
      <c r="P13" s="24">
        <f t="shared" si="3"/>
        <v>0.4291924200230931</v>
      </c>
      <c r="Q13" s="25">
        <f t="shared" si="4"/>
        <v>-0.2924237977006432</v>
      </c>
      <c r="R13" s="22" t="str">
        <f t="shared" si="5"/>
        <v>Below Average</v>
      </c>
      <c r="S13" s="26">
        <v>12957</v>
      </c>
      <c r="T13" s="27">
        <v>857</v>
      </c>
      <c r="U13" s="21">
        <f t="shared" si="6"/>
        <v>0.49405170441546559</v>
      </c>
      <c r="V13" s="25">
        <f t="shared" si="7"/>
        <v>-0.38507682964481166</v>
      </c>
      <c r="W13" s="22" t="str">
        <f t="shared" si="8"/>
        <v>Below Average</v>
      </c>
      <c r="X13" s="21">
        <v>0.29299999999999998</v>
      </c>
      <c r="Y13" s="21">
        <v>1.6E-2</v>
      </c>
      <c r="Z13" s="28">
        <f t="shared" si="9"/>
        <v>-4.1723880597015039E-2</v>
      </c>
      <c r="AA13" s="29" t="str">
        <f t="shared" si="10"/>
        <v>Average</v>
      </c>
      <c r="AB13" s="30">
        <v>0.69599999999999995</v>
      </c>
      <c r="AC13" s="21">
        <v>2.4E-2</v>
      </c>
      <c r="AD13" s="31">
        <f t="shared" si="11"/>
        <v>-0.19030597014925377</v>
      </c>
      <c r="AE13" s="22" t="str">
        <f t="shared" si="12"/>
        <v>Below Average</v>
      </c>
      <c r="AF13" s="32">
        <v>28.3</v>
      </c>
      <c r="AG13" s="29">
        <v>0.7</v>
      </c>
      <c r="AH13" s="33">
        <f t="shared" si="13"/>
        <v>-10.012686567164177</v>
      </c>
      <c r="AI13" s="22" t="str">
        <f t="shared" si="14"/>
        <v>Below Average</v>
      </c>
      <c r="AJ13" s="30">
        <f>ABS(VLOOKUP(B13,'Political Comp. Calculation'!A:B,2,FALSE))/100</f>
        <v>0.66312607293800019</v>
      </c>
      <c r="AK13" s="22" t="s">
        <v>345</v>
      </c>
    </row>
    <row r="14" spans="1:38" x14ac:dyDescent="0.2">
      <c r="A14" s="16" t="s">
        <v>167</v>
      </c>
      <c r="B14" s="14" t="s">
        <v>13</v>
      </c>
      <c r="C14" s="17">
        <v>30249</v>
      </c>
      <c r="D14" s="18">
        <v>361</v>
      </c>
      <c r="E14" s="17">
        <v>19024</v>
      </c>
      <c r="F14" s="18">
        <v>14306</v>
      </c>
      <c r="G14" s="19">
        <v>18845</v>
      </c>
      <c r="H14" s="20">
        <f t="shared" si="15"/>
        <v>0.57503203618675791</v>
      </c>
      <c r="I14" s="21">
        <f t="shared" si="0"/>
        <v>6.8625926497873913E-3</v>
      </c>
      <c r="J14" s="21">
        <f t="shared" si="1"/>
        <v>-9.3006073333096628E-2</v>
      </c>
      <c r="K14" s="22" t="str">
        <f t="shared" si="2"/>
        <v>Below Average</v>
      </c>
      <c r="L14" s="18">
        <v>11644</v>
      </c>
      <c r="M14" s="18">
        <v>265</v>
      </c>
      <c r="N14" s="23">
        <v>15020</v>
      </c>
      <c r="O14" s="23">
        <v>284</v>
      </c>
      <c r="P14" s="24">
        <f t="shared" si="3"/>
        <v>0.77523302263648464</v>
      </c>
      <c r="Q14" s="25">
        <f t="shared" si="4"/>
        <v>5.3616804912748339E-2</v>
      </c>
      <c r="R14" s="22" t="str">
        <f t="shared" si="5"/>
        <v>Average</v>
      </c>
      <c r="S14" s="26">
        <v>28019</v>
      </c>
      <c r="T14" s="27">
        <v>279</v>
      </c>
      <c r="U14" s="21">
        <f t="shared" si="6"/>
        <v>0.92627855466296405</v>
      </c>
      <c r="V14" s="25">
        <f t="shared" si="7"/>
        <v>4.7150020602686804E-2</v>
      </c>
      <c r="W14" s="22" t="str">
        <f t="shared" si="8"/>
        <v>Average</v>
      </c>
      <c r="X14" s="21">
        <v>0.13</v>
      </c>
      <c r="Y14" s="21">
        <v>8.0000000000000002E-3</v>
      </c>
      <c r="Z14" s="28">
        <f t="shared" si="9"/>
        <v>-0.20472388059701502</v>
      </c>
      <c r="AA14" s="29" t="str">
        <f t="shared" si="10"/>
        <v>Below Average</v>
      </c>
      <c r="AB14" s="30">
        <v>0.85499999999999998</v>
      </c>
      <c r="AC14" s="21">
        <v>1.1000000000000001E-2</v>
      </c>
      <c r="AD14" s="31">
        <f t="shared" si="11"/>
        <v>-3.1305970149253737E-2</v>
      </c>
      <c r="AE14" s="22" t="str">
        <f t="shared" si="12"/>
        <v>Below Average</v>
      </c>
      <c r="AF14" s="32">
        <v>43.3</v>
      </c>
      <c r="AG14" s="29">
        <v>0.5</v>
      </c>
      <c r="AH14" s="33">
        <f t="shared" si="13"/>
        <v>4.9873134328358191</v>
      </c>
      <c r="AI14" s="22" t="str">
        <f t="shared" si="14"/>
        <v>Above Average</v>
      </c>
      <c r="AJ14" s="30">
        <f>ABS(VLOOKUP(B14,'Political Comp. Calculation'!A:B,2,FALSE))/100</f>
        <v>1.7380446232294657E-2</v>
      </c>
      <c r="AK14" s="22" t="s">
        <v>344</v>
      </c>
    </row>
    <row r="15" spans="1:38" x14ac:dyDescent="0.2">
      <c r="A15" s="16" t="s">
        <v>168</v>
      </c>
      <c r="B15" s="14" t="s">
        <v>14</v>
      </c>
      <c r="C15" s="17">
        <v>25882</v>
      </c>
      <c r="D15" s="18">
        <v>1459</v>
      </c>
      <c r="E15" s="17">
        <v>18535</v>
      </c>
      <c r="F15" s="18">
        <v>9329</v>
      </c>
      <c r="G15" s="19">
        <v>16652</v>
      </c>
      <c r="H15" s="20">
        <f t="shared" si="15"/>
        <v>0.57514759423945416</v>
      </c>
      <c r="I15" s="21">
        <f t="shared" si="0"/>
        <v>3.2421773433094936E-2</v>
      </c>
      <c r="J15" s="21">
        <f t="shared" si="1"/>
        <v>-9.2890515280400376E-2</v>
      </c>
      <c r="K15" s="22" t="str">
        <f t="shared" si="2"/>
        <v>Below Average</v>
      </c>
      <c r="L15" s="18">
        <v>8162</v>
      </c>
      <c r="M15" s="18">
        <v>349</v>
      </c>
      <c r="N15" s="23">
        <v>14138</v>
      </c>
      <c r="O15" s="23">
        <v>312</v>
      </c>
      <c r="P15" s="24">
        <f t="shared" si="3"/>
        <v>0.5773093789786391</v>
      </c>
      <c r="Q15" s="25">
        <f t="shared" si="4"/>
        <v>-0.1443068387450972</v>
      </c>
      <c r="R15" s="22" t="str">
        <f t="shared" si="5"/>
        <v>Below Average</v>
      </c>
      <c r="S15" s="26">
        <v>11873</v>
      </c>
      <c r="T15" s="27">
        <v>724</v>
      </c>
      <c r="U15" s="21">
        <f t="shared" si="6"/>
        <v>0.45873580094274014</v>
      </c>
      <c r="V15" s="25">
        <f t="shared" si="7"/>
        <v>-0.42039273311753711</v>
      </c>
      <c r="W15" s="22" t="str">
        <f t="shared" si="8"/>
        <v>Below Average</v>
      </c>
      <c r="X15" s="21">
        <v>0.21600000000000003</v>
      </c>
      <c r="Y15" s="21">
        <v>1.7000000000000001E-2</v>
      </c>
      <c r="Z15" s="28">
        <f t="shared" si="9"/>
        <v>-0.118723880597015</v>
      </c>
      <c r="AA15" s="29" t="str">
        <f t="shared" si="10"/>
        <v>Below Average</v>
      </c>
      <c r="AB15" s="30">
        <v>0.72599999999999998</v>
      </c>
      <c r="AC15" s="21">
        <v>2.4E-2</v>
      </c>
      <c r="AD15" s="31">
        <f t="shared" si="11"/>
        <v>-0.16030597014925374</v>
      </c>
      <c r="AE15" s="22" t="str">
        <f t="shared" si="12"/>
        <v>Below Average</v>
      </c>
      <c r="AF15" s="32">
        <v>30.6</v>
      </c>
      <c r="AG15" s="29">
        <v>1.1000000000000001</v>
      </c>
      <c r="AH15" s="33">
        <f t="shared" si="13"/>
        <v>-7.7126865671641767</v>
      </c>
      <c r="AI15" s="22" t="str">
        <f t="shared" si="14"/>
        <v>Below Average</v>
      </c>
      <c r="AJ15" s="30">
        <f>ABS(VLOOKUP(B15,'Political Comp. Calculation'!A:B,2,FALSE))/100</f>
        <v>0.64273027337102862</v>
      </c>
      <c r="AK15" s="22" t="s">
        <v>345</v>
      </c>
    </row>
    <row r="16" spans="1:38" x14ac:dyDescent="0.2">
      <c r="A16" s="16" t="s">
        <v>169</v>
      </c>
      <c r="B16" s="14" t="s">
        <v>15</v>
      </c>
      <c r="C16" s="17">
        <v>28368</v>
      </c>
      <c r="D16" s="18">
        <v>1072</v>
      </c>
      <c r="E16" s="17">
        <v>18246</v>
      </c>
      <c r="F16" s="18">
        <v>12299</v>
      </c>
      <c r="G16" s="19">
        <v>18440</v>
      </c>
      <c r="H16" s="20">
        <f t="shared" si="15"/>
        <v>0.57641299171084148</v>
      </c>
      <c r="I16" s="21">
        <f t="shared" si="0"/>
        <v>2.178210402968217E-2</v>
      </c>
      <c r="J16" s="21">
        <f t="shared" si="1"/>
        <v>-9.1625117809013057E-2</v>
      </c>
      <c r="K16" s="22" t="str">
        <f t="shared" si="2"/>
        <v>Below Average</v>
      </c>
      <c r="L16" s="18">
        <v>10853</v>
      </c>
      <c r="M16" s="18">
        <v>448</v>
      </c>
      <c r="N16" s="23">
        <v>14548</v>
      </c>
      <c r="O16" s="23">
        <v>409</v>
      </c>
      <c r="P16" s="24">
        <f t="shared" si="3"/>
        <v>0.7460131976904042</v>
      </c>
      <c r="Q16" s="25">
        <f t="shared" si="4"/>
        <v>2.4396979966667898E-2</v>
      </c>
      <c r="R16" s="22" t="str">
        <f t="shared" si="5"/>
        <v>Average</v>
      </c>
      <c r="S16" s="26">
        <v>25766</v>
      </c>
      <c r="T16" s="27">
        <v>687</v>
      </c>
      <c r="U16" s="21">
        <f t="shared" si="6"/>
        <v>0.90827693175408908</v>
      </c>
      <c r="V16" s="25">
        <f t="shared" si="7"/>
        <v>2.9148397693811834E-2</v>
      </c>
      <c r="W16" s="22" t="str">
        <f t="shared" si="8"/>
        <v>Average</v>
      </c>
      <c r="X16" s="21">
        <v>0.187</v>
      </c>
      <c r="Y16" s="21">
        <v>1.4999999999999999E-2</v>
      </c>
      <c r="Z16" s="28">
        <f t="shared" si="9"/>
        <v>-0.14772388059701502</v>
      </c>
      <c r="AA16" s="29" t="str">
        <f t="shared" si="10"/>
        <v>Below Average</v>
      </c>
      <c r="AB16" s="30">
        <v>0.874</v>
      </c>
      <c r="AC16" s="21">
        <v>2.2000000000000002E-2</v>
      </c>
      <c r="AD16" s="31">
        <f t="shared" si="11"/>
        <v>-1.230597014925372E-2</v>
      </c>
      <c r="AE16" s="22" t="str">
        <f t="shared" si="12"/>
        <v>Below Average</v>
      </c>
      <c r="AF16" s="32">
        <v>39.200000000000003</v>
      </c>
      <c r="AG16" s="29">
        <v>0.7</v>
      </c>
      <c r="AH16" s="33">
        <f t="shared" si="13"/>
        <v>0.88731343283582476</v>
      </c>
      <c r="AI16" s="22" t="str">
        <f t="shared" si="14"/>
        <v>Average</v>
      </c>
      <c r="AJ16" s="30">
        <f>ABS(VLOOKUP(B16,'Political Comp. Calculation'!A:B,2,FALSE))/100</f>
        <v>1.0978428610486415E-2</v>
      </c>
      <c r="AK16" s="22" t="s">
        <v>344</v>
      </c>
    </row>
    <row r="17" spans="1:37" x14ac:dyDescent="0.2">
      <c r="A17" s="16" t="s">
        <v>170</v>
      </c>
      <c r="B17" s="14" t="s">
        <v>16</v>
      </c>
      <c r="C17" s="17">
        <v>28493</v>
      </c>
      <c r="D17" s="18">
        <v>1391</v>
      </c>
      <c r="E17" s="17">
        <v>19089</v>
      </c>
      <c r="F17" s="18">
        <v>11535</v>
      </c>
      <c r="G17" s="19">
        <v>18972</v>
      </c>
      <c r="H17" s="20">
        <f t="shared" si="15"/>
        <v>0.58159880566799604</v>
      </c>
      <c r="I17" s="21">
        <f t="shared" si="0"/>
        <v>2.8393076849899224E-2</v>
      </c>
      <c r="J17" s="21">
        <f t="shared" si="1"/>
        <v>-8.6439303851858496E-2</v>
      </c>
      <c r="K17" s="22" t="str">
        <f t="shared" si="2"/>
        <v>Below Average</v>
      </c>
      <c r="L17" s="18">
        <v>10052</v>
      </c>
      <c r="M17" s="18">
        <v>347</v>
      </c>
      <c r="N17" s="23">
        <v>17139</v>
      </c>
      <c r="O17" s="23">
        <v>354</v>
      </c>
      <c r="P17" s="24">
        <f t="shared" si="3"/>
        <v>0.58649862885815973</v>
      </c>
      <c r="Q17" s="25">
        <f t="shared" si="4"/>
        <v>-0.13511758886557657</v>
      </c>
      <c r="R17" s="22" t="str">
        <f t="shared" si="5"/>
        <v>Below Average</v>
      </c>
      <c r="S17" s="26">
        <v>24246</v>
      </c>
      <c r="T17" s="27">
        <v>1100</v>
      </c>
      <c r="U17" s="21">
        <f t="shared" si="6"/>
        <v>0.8509458463482259</v>
      </c>
      <c r="V17" s="25">
        <f t="shared" si="7"/>
        <v>-2.8182687712051346E-2</v>
      </c>
      <c r="W17" s="22" t="str">
        <f t="shared" si="8"/>
        <v>Below Average</v>
      </c>
      <c r="X17" s="21">
        <v>0.37200000000000005</v>
      </c>
      <c r="Y17" s="21">
        <v>1.8000000000000002E-2</v>
      </c>
      <c r="Z17" s="28">
        <f t="shared" si="9"/>
        <v>3.7276119402985031E-2</v>
      </c>
      <c r="AA17" s="29" t="str">
        <f t="shared" si="10"/>
        <v>Average</v>
      </c>
      <c r="AB17" s="30">
        <v>0.86</v>
      </c>
      <c r="AC17" s="21">
        <v>2.2000000000000002E-2</v>
      </c>
      <c r="AD17" s="31">
        <f t="shared" si="11"/>
        <v>-2.6305970149253732E-2</v>
      </c>
      <c r="AE17" s="22" t="str">
        <f t="shared" si="12"/>
        <v>Below Average</v>
      </c>
      <c r="AF17" s="32">
        <v>35.700000000000003</v>
      </c>
      <c r="AG17" s="29">
        <v>0.8</v>
      </c>
      <c r="AH17" s="33">
        <f t="shared" si="13"/>
        <v>-2.6126865671641752</v>
      </c>
      <c r="AI17" s="22" t="str">
        <f t="shared" si="14"/>
        <v>Below Average</v>
      </c>
      <c r="AJ17" s="30">
        <f>ABS(VLOOKUP(B17,'Political Comp. Calculation'!A:B,2,FALSE))/100</f>
        <v>0.16236200852699734</v>
      </c>
      <c r="AK17" s="22" t="s">
        <v>345</v>
      </c>
    </row>
    <row r="18" spans="1:37" x14ac:dyDescent="0.2">
      <c r="A18" s="16" t="s">
        <v>171</v>
      </c>
      <c r="B18" s="14" t="s">
        <v>17</v>
      </c>
      <c r="C18" s="17">
        <v>24511</v>
      </c>
      <c r="D18" s="18">
        <v>1748</v>
      </c>
      <c r="E18" s="17">
        <v>17213</v>
      </c>
      <c r="F18" s="18">
        <v>9113</v>
      </c>
      <c r="G18" s="19">
        <v>16234</v>
      </c>
      <c r="H18" s="20">
        <f t="shared" si="15"/>
        <v>0.58174641140631489</v>
      </c>
      <c r="I18" s="21">
        <f t="shared" si="0"/>
        <v>4.1487198691943949E-2</v>
      </c>
      <c r="J18" s="21">
        <f t="shared" si="1"/>
        <v>-8.629169811353965E-2</v>
      </c>
      <c r="K18" s="22" t="str">
        <f t="shared" si="2"/>
        <v>Below Average</v>
      </c>
      <c r="L18" s="18">
        <v>7951</v>
      </c>
      <c r="M18" s="18">
        <v>347</v>
      </c>
      <c r="N18" s="23">
        <v>14583</v>
      </c>
      <c r="O18" s="23">
        <v>307</v>
      </c>
      <c r="P18" s="24">
        <f t="shared" si="3"/>
        <v>0.54522389083179046</v>
      </c>
      <c r="Q18" s="25">
        <f t="shared" si="4"/>
        <v>-0.17639232689194584</v>
      </c>
      <c r="R18" s="22" t="str">
        <f t="shared" si="5"/>
        <v>Below Average</v>
      </c>
      <c r="S18" s="26">
        <v>13010</v>
      </c>
      <c r="T18" s="27">
        <v>1038</v>
      </c>
      <c r="U18" s="21">
        <f t="shared" si="6"/>
        <v>0.53078209783362573</v>
      </c>
      <c r="V18" s="25">
        <f t="shared" si="7"/>
        <v>-0.34834643622665151</v>
      </c>
      <c r="W18" s="22" t="str">
        <f t="shared" si="8"/>
        <v>Below Average</v>
      </c>
      <c r="X18" s="21">
        <v>0.19699999999999998</v>
      </c>
      <c r="Y18" s="21">
        <v>0.02</v>
      </c>
      <c r="Z18" s="28">
        <f t="shared" si="9"/>
        <v>-0.13772388059701504</v>
      </c>
      <c r="AA18" s="29" t="str">
        <f t="shared" si="10"/>
        <v>Below Average</v>
      </c>
      <c r="AB18" s="30">
        <v>0.84499999999999997</v>
      </c>
      <c r="AC18" s="21">
        <v>2.1000000000000001E-2</v>
      </c>
      <c r="AD18" s="31">
        <f t="shared" si="11"/>
        <v>-4.1305970149253746E-2</v>
      </c>
      <c r="AE18" s="22" t="str">
        <f t="shared" si="12"/>
        <v>Below Average</v>
      </c>
      <c r="AF18" s="32">
        <v>30.6</v>
      </c>
      <c r="AG18" s="29">
        <v>0.8</v>
      </c>
      <c r="AH18" s="33">
        <f t="shared" si="13"/>
        <v>-7.7126865671641767</v>
      </c>
      <c r="AI18" s="22" t="str">
        <f t="shared" si="14"/>
        <v>Below Average</v>
      </c>
      <c r="AJ18" s="30">
        <f>ABS(VLOOKUP(B18,'Political Comp. Calculation'!A:B,2,FALSE))/100</f>
        <v>0.47223832907280644</v>
      </c>
      <c r="AK18" s="22" t="s">
        <v>345</v>
      </c>
    </row>
    <row r="19" spans="1:37" x14ac:dyDescent="0.2">
      <c r="A19" s="16" t="s">
        <v>172</v>
      </c>
      <c r="B19" s="14" t="s">
        <v>18</v>
      </c>
      <c r="C19" s="17">
        <v>28310</v>
      </c>
      <c r="D19" s="18">
        <v>685</v>
      </c>
      <c r="E19" s="17">
        <v>18991</v>
      </c>
      <c r="F19" s="18">
        <v>12159</v>
      </c>
      <c r="G19" s="19">
        <v>18249</v>
      </c>
      <c r="H19" s="20">
        <f t="shared" si="15"/>
        <v>0.58198443846744263</v>
      </c>
      <c r="I19" s="21">
        <f t="shared" si="0"/>
        <v>1.4081926540098877E-2</v>
      </c>
      <c r="J19" s="21">
        <f t="shared" si="1"/>
        <v>-8.6053671052411906E-2</v>
      </c>
      <c r="K19" s="22" t="str">
        <f t="shared" si="2"/>
        <v>Below Average</v>
      </c>
      <c r="L19" s="18">
        <v>11264</v>
      </c>
      <c r="M19" s="18">
        <v>347</v>
      </c>
      <c r="N19" s="23">
        <v>15627</v>
      </c>
      <c r="O19" s="23">
        <v>246</v>
      </c>
      <c r="P19" s="24">
        <f t="shared" si="3"/>
        <v>0.72080373712164847</v>
      </c>
      <c r="Q19" s="25">
        <f t="shared" si="4"/>
        <v>-8.1248060208782835E-4</v>
      </c>
      <c r="R19" s="22" t="str">
        <f t="shared" si="5"/>
        <v>Average</v>
      </c>
      <c r="S19" s="26">
        <v>25769</v>
      </c>
      <c r="T19" s="27">
        <v>305</v>
      </c>
      <c r="U19" s="21">
        <f t="shared" si="6"/>
        <v>0.91024373013069582</v>
      </c>
      <c r="V19" s="25">
        <f t="shared" si="7"/>
        <v>3.1115196070418571E-2</v>
      </c>
      <c r="W19" s="22" t="str">
        <f t="shared" si="8"/>
        <v>Average</v>
      </c>
      <c r="X19" s="21">
        <v>0.191</v>
      </c>
      <c r="Y19" s="21">
        <v>1.3999999999999999E-2</v>
      </c>
      <c r="Z19" s="28">
        <f t="shared" si="9"/>
        <v>-0.14372388059701502</v>
      </c>
      <c r="AA19" s="29" t="str">
        <f t="shared" si="10"/>
        <v>Below Average</v>
      </c>
      <c r="AB19" s="30">
        <v>0.86199999999999999</v>
      </c>
      <c r="AC19" s="21">
        <v>1.9E-2</v>
      </c>
      <c r="AD19" s="31">
        <f t="shared" si="11"/>
        <v>-2.4305970149253731E-2</v>
      </c>
      <c r="AE19" s="22" t="str">
        <f t="shared" si="12"/>
        <v>Below Average</v>
      </c>
      <c r="AF19" s="32">
        <v>38.9</v>
      </c>
      <c r="AG19" s="29">
        <v>0.4</v>
      </c>
      <c r="AH19" s="33">
        <f t="shared" si="13"/>
        <v>0.58731343283582049</v>
      </c>
      <c r="AI19" s="22" t="str">
        <f t="shared" si="14"/>
        <v>Average</v>
      </c>
      <c r="AJ19" s="30">
        <f>ABS(VLOOKUP(B19,'Political Comp. Calculation'!A:B,2,FALSE))/100</f>
        <v>0.17649495061128864</v>
      </c>
      <c r="AK19" s="22" t="s">
        <v>345</v>
      </c>
    </row>
    <row r="20" spans="1:37" x14ac:dyDescent="0.2">
      <c r="A20" s="16" t="s">
        <v>173</v>
      </c>
      <c r="B20" s="14" t="s">
        <v>19</v>
      </c>
      <c r="C20" s="17">
        <v>28840</v>
      </c>
      <c r="D20" s="18">
        <v>1563</v>
      </c>
      <c r="E20" s="17">
        <v>19253</v>
      </c>
      <c r="F20" s="18">
        <v>11764</v>
      </c>
      <c r="G20" s="19">
        <v>19924</v>
      </c>
      <c r="H20" s="20">
        <f t="shared" si="15"/>
        <v>0.59051158772138679</v>
      </c>
      <c r="I20" s="21">
        <f t="shared" si="0"/>
        <v>3.2003107198631309E-2</v>
      </c>
      <c r="J20" s="21">
        <f t="shared" si="1"/>
        <v>-7.7526521798467751E-2</v>
      </c>
      <c r="K20" s="22" t="str">
        <f t="shared" si="2"/>
        <v>Below Average</v>
      </c>
      <c r="L20" s="18">
        <v>7168</v>
      </c>
      <c r="M20" s="18">
        <v>310</v>
      </c>
      <c r="N20" s="23">
        <v>17458</v>
      </c>
      <c r="O20" s="23">
        <v>374</v>
      </c>
      <c r="P20" s="24">
        <f t="shared" si="3"/>
        <v>0.41058540497193263</v>
      </c>
      <c r="Q20" s="25">
        <f t="shared" si="4"/>
        <v>-0.31103081275180366</v>
      </c>
      <c r="R20" s="22" t="str">
        <f t="shared" si="5"/>
        <v>Below Average</v>
      </c>
      <c r="S20" s="26">
        <v>19398</v>
      </c>
      <c r="T20" s="27">
        <v>1157</v>
      </c>
      <c r="U20" s="21">
        <f t="shared" si="6"/>
        <v>0.67260748959778083</v>
      </c>
      <c r="V20" s="25">
        <f t="shared" si="7"/>
        <v>-0.20652104446249642</v>
      </c>
      <c r="W20" s="22" t="str">
        <f t="shared" si="8"/>
        <v>Below Average</v>
      </c>
      <c r="X20" s="21">
        <v>0.34100000000000003</v>
      </c>
      <c r="Y20" s="21">
        <v>0.02</v>
      </c>
      <c r="Z20" s="28">
        <f t="shared" si="9"/>
        <v>6.2761194029850031E-3</v>
      </c>
      <c r="AA20" s="29" t="str">
        <f t="shared" si="10"/>
        <v>Average</v>
      </c>
      <c r="AB20" s="30">
        <v>0.745</v>
      </c>
      <c r="AC20" s="21">
        <v>2.4E-2</v>
      </c>
      <c r="AD20" s="31">
        <f t="shared" si="11"/>
        <v>-0.14130597014925372</v>
      </c>
      <c r="AE20" s="22" t="str">
        <f t="shared" si="12"/>
        <v>Below Average</v>
      </c>
      <c r="AF20" s="32">
        <v>33.799999999999997</v>
      </c>
      <c r="AG20" s="29">
        <v>0.7</v>
      </c>
      <c r="AH20" s="33">
        <f t="shared" si="13"/>
        <v>-4.5126865671641809</v>
      </c>
      <c r="AI20" s="22" t="str">
        <f t="shared" si="14"/>
        <v>Below Average</v>
      </c>
      <c r="AJ20" s="30">
        <f>ABS(VLOOKUP(B20,'Political Comp. Calculation'!A:B,2,FALSE))/100</f>
        <v>0.56163624403720125</v>
      </c>
      <c r="AK20" s="22" t="s">
        <v>345</v>
      </c>
    </row>
    <row r="21" spans="1:37" x14ac:dyDescent="0.2">
      <c r="A21" s="16" t="s">
        <v>174</v>
      </c>
      <c r="B21" s="14" t="s">
        <v>20</v>
      </c>
      <c r="C21" s="17">
        <v>30412</v>
      </c>
      <c r="D21" s="18">
        <v>1827</v>
      </c>
      <c r="E21" s="17">
        <v>20481</v>
      </c>
      <c r="F21" s="18">
        <v>11850</v>
      </c>
      <c r="G21" s="19">
        <v>21588</v>
      </c>
      <c r="H21" s="20">
        <f t="shared" si="15"/>
        <v>0.59312440939633981</v>
      </c>
      <c r="I21" s="21">
        <f t="shared" si="0"/>
        <v>3.5631931341809642E-2</v>
      </c>
      <c r="J21" s="21">
        <f t="shared" si="1"/>
        <v>-7.4913700123514726E-2</v>
      </c>
      <c r="K21" s="22" t="str">
        <f t="shared" si="2"/>
        <v>Below Average</v>
      </c>
      <c r="L21" s="18">
        <v>6446</v>
      </c>
      <c r="M21" s="18">
        <v>308</v>
      </c>
      <c r="N21" s="23">
        <v>18424</v>
      </c>
      <c r="O21" s="23">
        <v>407</v>
      </c>
      <c r="P21" s="24">
        <f t="shared" si="3"/>
        <v>0.34986973512809377</v>
      </c>
      <c r="Q21" s="25">
        <f t="shared" si="4"/>
        <v>-0.37174648259564252</v>
      </c>
      <c r="R21" s="22" t="str">
        <f t="shared" si="5"/>
        <v>Below Average</v>
      </c>
      <c r="S21" s="26">
        <v>16057</v>
      </c>
      <c r="T21" s="27">
        <v>1027</v>
      </c>
      <c r="U21" s="21">
        <f t="shared" si="6"/>
        <v>0.52798237537814019</v>
      </c>
      <c r="V21" s="25">
        <f t="shared" si="7"/>
        <v>-0.35114615868213706</v>
      </c>
      <c r="W21" s="22" t="str">
        <f t="shared" si="8"/>
        <v>Below Average</v>
      </c>
      <c r="X21" s="21">
        <v>0.41299999999999998</v>
      </c>
      <c r="Y21" s="21">
        <v>0.02</v>
      </c>
      <c r="Z21" s="28">
        <f t="shared" si="9"/>
        <v>7.8276119402984956E-2</v>
      </c>
      <c r="AA21" s="29" t="str">
        <f t="shared" si="10"/>
        <v>Above Average</v>
      </c>
      <c r="AB21" s="30">
        <v>0.69199999999999995</v>
      </c>
      <c r="AC21" s="21">
        <v>2.5000000000000001E-2</v>
      </c>
      <c r="AD21" s="31">
        <f t="shared" si="11"/>
        <v>-0.19430597014925377</v>
      </c>
      <c r="AE21" s="22" t="str">
        <f t="shared" si="12"/>
        <v>Below Average</v>
      </c>
      <c r="AF21" s="32">
        <v>31</v>
      </c>
      <c r="AG21" s="29">
        <v>0.6</v>
      </c>
      <c r="AH21" s="33">
        <f t="shared" si="13"/>
        <v>-7.3126865671641781</v>
      </c>
      <c r="AI21" s="22" t="str">
        <f t="shared" si="14"/>
        <v>Below Average</v>
      </c>
      <c r="AJ21" s="30">
        <f>ABS(VLOOKUP(B21,'Political Comp. Calculation'!A:B,2,FALSE))/100</f>
        <v>0.58614145999565093</v>
      </c>
      <c r="AK21" s="22" t="s">
        <v>345</v>
      </c>
    </row>
    <row r="22" spans="1:37" x14ac:dyDescent="0.2">
      <c r="A22" s="16" t="s">
        <v>175</v>
      </c>
      <c r="B22" s="14" t="s">
        <v>21</v>
      </c>
      <c r="C22" s="17">
        <v>31226</v>
      </c>
      <c r="D22" s="18">
        <v>1084</v>
      </c>
      <c r="E22" s="17">
        <v>21484</v>
      </c>
      <c r="F22" s="18">
        <v>13624</v>
      </c>
      <c r="G22" s="19">
        <v>20423</v>
      </c>
      <c r="H22" s="20">
        <f t="shared" si="15"/>
        <v>0.59350115906207235</v>
      </c>
      <c r="I22" s="21">
        <f t="shared" si="0"/>
        <v>2.0603191456583847E-2</v>
      </c>
      <c r="J22" s="21">
        <f t="shared" si="1"/>
        <v>-7.4536950457782192E-2</v>
      </c>
      <c r="K22" s="22" t="str">
        <f t="shared" si="2"/>
        <v>Below Average</v>
      </c>
      <c r="L22" s="18">
        <v>10632</v>
      </c>
      <c r="M22" s="18">
        <v>348</v>
      </c>
      <c r="N22" s="23">
        <v>17785</v>
      </c>
      <c r="O22" s="23">
        <v>342</v>
      </c>
      <c r="P22" s="24">
        <f t="shared" si="3"/>
        <v>0.59780714084903008</v>
      </c>
      <c r="Q22" s="25">
        <f t="shared" si="4"/>
        <v>-0.12380907687470621</v>
      </c>
      <c r="R22" s="22" t="str">
        <f t="shared" si="5"/>
        <v>Below Average</v>
      </c>
      <c r="S22" s="26">
        <v>28724</v>
      </c>
      <c r="T22" s="27">
        <v>1020</v>
      </c>
      <c r="U22" s="21">
        <f t="shared" si="6"/>
        <v>0.9198744635880356</v>
      </c>
      <c r="V22" s="25">
        <f t="shared" si="7"/>
        <v>4.0745929527758351E-2</v>
      </c>
      <c r="W22" s="22" t="str">
        <f t="shared" si="8"/>
        <v>Average</v>
      </c>
      <c r="X22" s="21">
        <v>0.23499999999999999</v>
      </c>
      <c r="Y22" s="21">
        <v>1.4999999999999999E-2</v>
      </c>
      <c r="Z22" s="28">
        <f t="shared" si="9"/>
        <v>-9.9723880597015035E-2</v>
      </c>
      <c r="AA22" s="29" t="str">
        <f t="shared" si="10"/>
        <v>Below Average</v>
      </c>
      <c r="AB22" s="30">
        <v>0.78500000000000003</v>
      </c>
      <c r="AC22" s="21">
        <v>1.6E-2</v>
      </c>
      <c r="AD22" s="31">
        <f t="shared" si="11"/>
        <v>-0.10130597014925369</v>
      </c>
      <c r="AE22" s="22" t="str">
        <f t="shared" si="12"/>
        <v>Below Average</v>
      </c>
      <c r="AF22" s="32">
        <v>37</v>
      </c>
      <c r="AG22" s="29">
        <v>1</v>
      </c>
      <c r="AH22" s="33">
        <f t="shared" si="13"/>
        <v>-1.3126865671641781</v>
      </c>
      <c r="AI22" s="22" t="str">
        <f t="shared" si="14"/>
        <v>Average</v>
      </c>
      <c r="AJ22" s="30">
        <f>ABS(VLOOKUP(B22,'Political Comp. Calculation'!A:B,2,FALSE))/100</f>
        <v>0.40329910143956538</v>
      </c>
      <c r="AK22" s="22" t="s">
        <v>345</v>
      </c>
    </row>
    <row r="23" spans="1:37" x14ac:dyDescent="0.2">
      <c r="A23" s="16" t="s">
        <v>176</v>
      </c>
      <c r="B23" s="14" t="s">
        <v>22</v>
      </c>
      <c r="C23" s="17">
        <v>31009</v>
      </c>
      <c r="D23" s="18">
        <v>675</v>
      </c>
      <c r="E23" s="17">
        <v>20575</v>
      </c>
      <c r="F23" s="18">
        <v>14681</v>
      </c>
      <c r="G23" s="19">
        <v>19952</v>
      </c>
      <c r="H23" s="20">
        <f t="shared" si="15"/>
        <v>0.59374345274450813</v>
      </c>
      <c r="I23" s="21">
        <f t="shared" si="0"/>
        <v>1.2924532574495884E-2</v>
      </c>
      <c r="J23" s="21">
        <f t="shared" si="1"/>
        <v>-7.4294656775346413E-2</v>
      </c>
      <c r="K23" s="22" t="str">
        <f t="shared" si="2"/>
        <v>Below Average</v>
      </c>
      <c r="L23" s="18">
        <v>11048</v>
      </c>
      <c r="M23" s="18">
        <v>391</v>
      </c>
      <c r="N23" s="23">
        <v>16180</v>
      </c>
      <c r="O23" s="23">
        <v>530</v>
      </c>
      <c r="P23" s="24">
        <f t="shared" si="3"/>
        <v>0.68281829419035844</v>
      </c>
      <c r="Q23" s="25">
        <f t="shared" si="4"/>
        <v>-3.8797923533377854E-2</v>
      </c>
      <c r="R23" s="22" t="str">
        <f t="shared" si="5"/>
        <v>Below Average</v>
      </c>
      <c r="S23" s="26">
        <v>25060</v>
      </c>
      <c r="T23" s="27">
        <v>548</v>
      </c>
      <c r="U23" s="21">
        <f t="shared" si="6"/>
        <v>0.80815247186300754</v>
      </c>
      <c r="V23" s="25">
        <f t="shared" si="7"/>
        <v>-7.0976062197269707E-2</v>
      </c>
      <c r="W23" s="22" t="str">
        <f t="shared" si="8"/>
        <v>Below Average</v>
      </c>
      <c r="X23" s="21">
        <v>0.26300000000000001</v>
      </c>
      <c r="Y23" s="21">
        <v>1.8000000000000002E-2</v>
      </c>
      <c r="Z23" s="28">
        <f t="shared" si="9"/>
        <v>-7.1723880597015011E-2</v>
      </c>
      <c r="AA23" s="29" t="str">
        <f t="shared" si="10"/>
        <v>Average</v>
      </c>
      <c r="AB23" s="30">
        <v>0.80499999999999994</v>
      </c>
      <c r="AC23" s="21">
        <v>1.8000000000000002E-2</v>
      </c>
      <c r="AD23" s="31">
        <f t="shared" si="11"/>
        <v>-8.1305970149253781E-2</v>
      </c>
      <c r="AE23" s="22" t="str">
        <f t="shared" si="12"/>
        <v>Below Average</v>
      </c>
      <c r="AF23" s="32">
        <v>37</v>
      </c>
      <c r="AG23" s="29">
        <v>1.1000000000000001</v>
      </c>
      <c r="AH23" s="33">
        <f t="shared" si="13"/>
        <v>-1.3126865671641781</v>
      </c>
      <c r="AI23" s="22" t="str">
        <f t="shared" si="14"/>
        <v>Average</v>
      </c>
      <c r="AJ23" s="30">
        <f>ABS(VLOOKUP(B23,'Political Comp. Calculation'!A:B,2,FALSE))/100</f>
        <v>4.9171671867137397E-2</v>
      </c>
      <c r="AK23" s="22" t="s">
        <v>344</v>
      </c>
    </row>
    <row r="24" spans="1:37" x14ac:dyDescent="0.2">
      <c r="A24" s="16" t="s">
        <v>177</v>
      </c>
      <c r="B24" s="14" t="s">
        <v>23</v>
      </c>
      <c r="C24" s="17">
        <v>25896</v>
      </c>
      <c r="D24" s="18">
        <v>1688</v>
      </c>
      <c r="E24" s="17">
        <v>18506</v>
      </c>
      <c r="F24" s="18">
        <v>10371</v>
      </c>
      <c r="G24" s="19">
        <v>17293</v>
      </c>
      <c r="H24" s="20">
        <f t="shared" si="15"/>
        <v>0.59683619286370393</v>
      </c>
      <c r="I24" s="21">
        <f t="shared" si="0"/>
        <v>3.8904058292938526E-2</v>
      </c>
      <c r="J24" s="21">
        <f t="shared" si="1"/>
        <v>-7.120191665615061E-2</v>
      </c>
      <c r="K24" s="22" t="str">
        <f t="shared" si="2"/>
        <v>Below Average</v>
      </c>
      <c r="L24" s="18">
        <v>9331</v>
      </c>
      <c r="M24" s="18">
        <v>400</v>
      </c>
      <c r="N24" s="23">
        <v>14091</v>
      </c>
      <c r="O24" s="23">
        <v>441</v>
      </c>
      <c r="P24" s="24">
        <f t="shared" si="3"/>
        <v>0.66219572776949831</v>
      </c>
      <c r="Q24" s="25">
        <f t="shared" si="4"/>
        <v>-5.9420489954237987E-2</v>
      </c>
      <c r="R24" s="22" t="str">
        <f t="shared" si="5"/>
        <v>Below Average</v>
      </c>
      <c r="S24" s="26">
        <v>15215</v>
      </c>
      <c r="T24" s="27">
        <v>1001</v>
      </c>
      <c r="U24" s="21">
        <f t="shared" si="6"/>
        <v>0.5875424776027186</v>
      </c>
      <c r="V24" s="25">
        <f t="shared" si="7"/>
        <v>-0.29158605645755864</v>
      </c>
      <c r="W24" s="22" t="str">
        <f t="shared" si="8"/>
        <v>Below Average</v>
      </c>
      <c r="X24" s="21">
        <v>0.218</v>
      </c>
      <c r="Y24" s="21">
        <v>1.8000000000000002E-2</v>
      </c>
      <c r="Z24" s="28">
        <f t="shared" si="9"/>
        <v>-0.11672388059701502</v>
      </c>
      <c r="AA24" s="29" t="str">
        <f t="shared" si="10"/>
        <v>Below Average</v>
      </c>
      <c r="AB24" s="30">
        <v>0.83399999999999996</v>
      </c>
      <c r="AC24" s="21">
        <v>2.4E-2</v>
      </c>
      <c r="AD24" s="31">
        <f t="shared" si="11"/>
        <v>-5.2305970149253755E-2</v>
      </c>
      <c r="AE24" s="22" t="str">
        <f t="shared" si="12"/>
        <v>Below Average</v>
      </c>
      <c r="AF24" s="32">
        <v>33</v>
      </c>
      <c r="AG24" s="29">
        <v>0.9</v>
      </c>
      <c r="AH24" s="33">
        <f t="shared" si="13"/>
        <v>-5.3126865671641781</v>
      </c>
      <c r="AI24" s="22" t="str">
        <f t="shared" si="14"/>
        <v>Below Average</v>
      </c>
      <c r="AJ24" s="30">
        <f>ABS(VLOOKUP(B24,'Political Comp. Calculation'!A:B,2,FALSE))/100</f>
        <v>0.39971507111425403</v>
      </c>
      <c r="AK24" s="22" t="s">
        <v>345</v>
      </c>
    </row>
    <row r="25" spans="1:37" x14ac:dyDescent="0.2">
      <c r="A25" s="16" t="s">
        <v>178</v>
      </c>
      <c r="B25" s="14" t="s">
        <v>24</v>
      </c>
      <c r="C25" s="17">
        <v>29917</v>
      </c>
      <c r="D25" s="18">
        <v>325</v>
      </c>
      <c r="E25" s="17">
        <v>19307</v>
      </c>
      <c r="F25" s="18">
        <v>15109</v>
      </c>
      <c r="G25" s="19">
        <v>19908</v>
      </c>
      <c r="H25" s="20">
        <f t="shared" si="15"/>
        <v>0.60534603187169322</v>
      </c>
      <c r="I25" s="21">
        <f t="shared" si="0"/>
        <v>6.5761092475282723E-3</v>
      </c>
      <c r="J25" s="21">
        <f t="shared" si="1"/>
        <v>-6.2692077648161315E-2</v>
      </c>
      <c r="K25" s="22" t="str">
        <f t="shared" si="2"/>
        <v>Below Average</v>
      </c>
      <c r="L25" s="18">
        <v>12810</v>
      </c>
      <c r="M25" s="18">
        <v>234</v>
      </c>
      <c r="N25" s="23">
        <v>16690</v>
      </c>
      <c r="O25" s="23">
        <v>212</v>
      </c>
      <c r="P25" s="24">
        <f t="shared" si="3"/>
        <v>0.76752546434991009</v>
      </c>
      <c r="Q25" s="25">
        <f t="shared" si="4"/>
        <v>4.5909246626173794E-2</v>
      </c>
      <c r="R25" s="22" t="str">
        <f t="shared" si="5"/>
        <v>Average</v>
      </c>
      <c r="S25" s="26">
        <v>28556</v>
      </c>
      <c r="T25" s="27">
        <v>279</v>
      </c>
      <c r="U25" s="21">
        <f t="shared" si="6"/>
        <v>0.95450747066885044</v>
      </c>
      <c r="V25" s="25">
        <f t="shared" si="7"/>
        <v>7.5378936608573199E-2</v>
      </c>
      <c r="W25" s="22" t="str">
        <f t="shared" si="8"/>
        <v>Above Average</v>
      </c>
      <c r="X25" s="21">
        <v>0.183</v>
      </c>
      <c r="Y25" s="21">
        <v>1.1000000000000001E-2</v>
      </c>
      <c r="Z25" s="28">
        <f t="shared" si="9"/>
        <v>-0.15172388059701503</v>
      </c>
      <c r="AA25" s="29" t="str">
        <f t="shared" si="10"/>
        <v>Below Average</v>
      </c>
      <c r="AB25" s="30">
        <v>0.90400000000000003</v>
      </c>
      <c r="AC25" s="21">
        <v>8.0000000000000002E-3</v>
      </c>
      <c r="AD25" s="31">
        <f t="shared" si="11"/>
        <v>1.7694029850746307E-2</v>
      </c>
      <c r="AE25" s="22" t="str">
        <f t="shared" si="12"/>
        <v>Average</v>
      </c>
      <c r="AF25" s="32">
        <v>41.9</v>
      </c>
      <c r="AG25" s="29">
        <v>0.4</v>
      </c>
      <c r="AH25" s="33">
        <f t="shared" si="13"/>
        <v>3.5873134328358205</v>
      </c>
      <c r="AI25" s="22" t="str">
        <f t="shared" si="14"/>
        <v>Above Average</v>
      </c>
      <c r="AJ25" s="30">
        <f>ABS(VLOOKUP(B25,'Political Comp. Calculation'!A:B,2,FALSE))/100</f>
        <v>7.3482142115360569E-2</v>
      </c>
      <c r="AK25" s="22" t="s">
        <v>350</v>
      </c>
    </row>
    <row r="26" spans="1:37" x14ac:dyDescent="0.2">
      <c r="A26" s="16" t="s">
        <v>179</v>
      </c>
      <c r="B26" s="14" t="s">
        <v>25</v>
      </c>
      <c r="C26" s="17">
        <v>29582</v>
      </c>
      <c r="D26" s="18">
        <v>545</v>
      </c>
      <c r="E26" s="17">
        <v>20022</v>
      </c>
      <c r="F26" s="18">
        <v>13501</v>
      </c>
      <c r="G26" s="19">
        <v>20196</v>
      </c>
      <c r="H26" s="20">
        <f t="shared" si="15"/>
        <v>0.605517313628264</v>
      </c>
      <c r="I26" s="21">
        <f t="shared" si="0"/>
        <v>1.1155666821966226E-2</v>
      </c>
      <c r="J26" s="21">
        <f t="shared" si="1"/>
        <v>-6.2520795891590542E-2</v>
      </c>
      <c r="K26" s="22" t="str">
        <f t="shared" si="2"/>
        <v>Below Average</v>
      </c>
      <c r="L26" s="18">
        <v>11870</v>
      </c>
      <c r="M26" s="18">
        <v>279</v>
      </c>
      <c r="N26" s="23">
        <v>14948</v>
      </c>
      <c r="O26" s="23">
        <v>233</v>
      </c>
      <c r="P26" s="24">
        <f t="shared" si="3"/>
        <v>0.79408616537329413</v>
      </c>
      <c r="Q26" s="25">
        <f t="shared" si="4"/>
        <v>7.2469947649557831E-2</v>
      </c>
      <c r="R26" s="22" t="str">
        <f t="shared" si="5"/>
        <v>Above Average</v>
      </c>
      <c r="S26" s="26">
        <v>27756</v>
      </c>
      <c r="T26" s="27">
        <v>546</v>
      </c>
      <c r="U26" s="21">
        <f t="shared" si="6"/>
        <v>0.93827327428841867</v>
      </c>
      <c r="V26" s="25">
        <f t="shared" si="7"/>
        <v>5.9144740228141424E-2</v>
      </c>
      <c r="W26" s="22" t="str">
        <f t="shared" si="8"/>
        <v>Above Average</v>
      </c>
      <c r="X26" s="21">
        <v>0.14800000000000002</v>
      </c>
      <c r="Y26" s="21">
        <v>1.3999999999999999E-2</v>
      </c>
      <c r="Z26" s="28">
        <f t="shared" si="9"/>
        <v>-0.186723880597015</v>
      </c>
      <c r="AA26" s="29" t="str">
        <f t="shared" si="10"/>
        <v>Below Average</v>
      </c>
      <c r="AB26" s="30">
        <v>0.89300000000000002</v>
      </c>
      <c r="AC26" s="21">
        <v>1.1000000000000001E-2</v>
      </c>
      <c r="AD26" s="31">
        <f t="shared" si="11"/>
        <v>6.694029850746297E-3</v>
      </c>
      <c r="AE26" s="22" t="str">
        <f t="shared" si="12"/>
        <v>Average</v>
      </c>
      <c r="AF26" s="32">
        <v>39.799999999999997</v>
      </c>
      <c r="AG26" s="29">
        <v>0.8</v>
      </c>
      <c r="AH26" s="33">
        <f t="shared" si="13"/>
        <v>1.4873134328358191</v>
      </c>
      <c r="AI26" s="22" t="str">
        <f t="shared" si="14"/>
        <v>Average</v>
      </c>
      <c r="AJ26" s="30">
        <f>ABS(VLOOKUP(B26,'Political Comp. Calculation'!A:B,2,FALSE))/100</f>
        <v>0.14161744126089418</v>
      </c>
      <c r="AK26" s="22" t="s">
        <v>345</v>
      </c>
    </row>
    <row r="27" spans="1:37" x14ac:dyDescent="0.2">
      <c r="A27" s="16" t="s">
        <v>180</v>
      </c>
      <c r="B27" s="14" t="s">
        <v>26</v>
      </c>
      <c r="C27" s="17">
        <v>26216</v>
      </c>
      <c r="D27" s="18">
        <v>754</v>
      </c>
      <c r="E27" s="17">
        <v>17595</v>
      </c>
      <c r="F27" s="18">
        <v>12630</v>
      </c>
      <c r="G27" s="19">
        <v>17667</v>
      </c>
      <c r="H27" s="20">
        <f t="shared" si="15"/>
        <v>0.60944523696708475</v>
      </c>
      <c r="I27" s="21">
        <f t="shared" si="0"/>
        <v>1.752829221365515E-2</v>
      </c>
      <c r="J27" s="21">
        <f t="shared" si="1"/>
        <v>-5.8592872552769792E-2</v>
      </c>
      <c r="K27" s="22" t="str">
        <f t="shared" si="2"/>
        <v>Below Average</v>
      </c>
      <c r="L27" s="18">
        <v>11394</v>
      </c>
      <c r="M27" s="18">
        <v>268</v>
      </c>
      <c r="N27" s="23">
        <v>15132</v>
      </c>
      <c r="O27" s="23">
        <v>218</v>
      </c>
      <c r="P27" s="24">
        <f t="shared" si="3"/>
        <v>0.75297383029341791</v>
      </c>
      <c r="Q27" s="25">
        <f t="shared" si="4"/>
        <v>3.1357612569681614E-2</v>
      </c>
      <c r="R27" s="22" t="str">
        <f t="shared" si="5"/>
        <v>Average</v>
      </c>
      <c r="S27" s="26">
        <v>23215</v>
      </c>
      <c r="T27" s="27">
        <v>263</v>
      </c>
      <c r="U27" s="21">
        <f t="shared" si="6"/>
        <v>0.88552792187976803</v>
      </c>
      <c r="V27" s="25">
        <f t="shared" si="7"/>
        <v>6.3993878194907872E-3</v>
      </c>
      <c r="W27" s="22" t="str">
        <f t="shared" si="8"/>
        <v>Average</v>
      </c>
      <c r="X27" s="21">
        <v>0.156</v>
      </c>
      <c r="Y27" s="21">
        <v>8.0000000000000002E-3</v>
      </c>
      <c r="Z27" s="28">
        <f t="shared" si="9"/>
        <v>-0.17872388059701502</v>
      </c>
      <c r="AA27" s="29" t="str">
        <f t="shared" si="10"/>
        <v>Below Average</v>
      </c>
      <c r="AB27" s="30">
        <v>0.84399999999999997</v>
      </c>
      <c r="AC27" s="21">
        <v>1.6E-2</v>
      </c>
      <c r="AD27" s="31">
        <f t="shared" si="11"/>
        <v>-4.2305970149253747E-2</v>
      </c>
      <c r="AE27" s="22" t="str">
        <f t="shared" si="12"/>
        <v>Below Average</v>
      </c>
      <c r="AF27" s="32">
        <v>38.700000000000003</v>
      </c>
      <c r="AG27" s="29">
        <v>0.6</v>
      </c>
      <c r="AH27" s="33">
        <f t="shared" si="13"/>
        <v>0.38731343283582476</v>
      </c>
      <c r="AI27" s="22" t="str">
        <f t="shared" si="14"/>
        <v>Average</v>
      </c>
      <c r="AJ27" s="30">
        <f>ABS(VLOOKUP(B27,'Political Comp. Calculation'!A:B,2,FALSE))/100</f>
        <v>0.12284120798114176</v>
      </c>
      <c r="AK27" s="22" t="s">
        <v>345</v>
      </c>
    </row>
    <row r="28" spans="1:37" x14ac:dyDescent="0.2">
      <c r="A28" s="16" t="s">
        <v>181</v>
      </c>
      <c r="B28" s="14" t="s">
        <v>27</v>
      </c>
      <c r="C28" s="17">
        <v>29968</v>
      </c>
      <c r="D28" s="18">
        <v>758</v>
      </c>
      <c r="E28" s="17">
        <v>20009</v>
      </c>
      <c r="F28" s="18">
        <v>14127</v>
      </c>
      <c r="G28" s="19">
        <v>21092</v>
      </c>
      <c r="H28" s="20">
        <f t="shared" si="15"/>
        <v>0.61469295868169394</v>
      </c>
      <c r="I28" s="21">
        <f t="shared" si="0"/>
        <v>1.5547826437557477E-2</v>
      </c>
      <c r="J28" s="21">
        <f t="shared" si="1"/>
        <v>-5.3345150838160604E-2</v>
      </c>
      <c r="K28" s="22" t="str">
        <f t="shared" si="2"/>
        <v>Below Average</v>
      </c>
      <c r="L28" s="18">
        <v>12898</v>
      </c>
      <c r="M28" s="18">
        <v>280</v>
      </c>
      <c r="N28" s="23">
        <v>16390</v>
      </c>
      <c r="O28" s="23">
        <v>242</v>
      </c>
      <c r="P28" s="24">
        <f t="shared" si="3"/>
        <v>0.78694325808419763</v>
      </c>
      <c r="Q28" s="25">
        <f t="shared" si="4"/>
        <v>6.532704036046133E-2</v>
      </c>
      <c r="R28" s="22" t="str">
        <f t="shared" si="5"/>
        <v>Average</v>
      </c>
      <c r="S28" s="26">
        <v>28195</v>
      </c>
      <c r="T28" s="27">
        <v>712</v>
      </c>
      <c r="U28" s="21">
        <f t="shared" si="6"/>
        <v>0.94083689268553128</v>
      </c>
      <c r="V28" s="25">
        <f t="shared" si="7"/>
        <v>6.1708358625254034E-2</v>
      </c>
      <c r="W28" s="22" t="str">
        <f t="shared" si="8"/>
        <v>Above Average</v>
      </c>
      <c r="X28" s="21">
        <v>0.23699999999999999</v>
      </c>
      <c r="Y28" s="21">
        <v>1.2E-2</v>
      </c>
      <c r="Z28" s="28">
        <f t="shared" si="9"/>
        <v>-9.7723880597015034E-2</v>
      </c>
      <c r="AA28" s="29" t="str">
        <f t="shared" si="10"/>
        <v>Below Average</v>
      </c>
      <c r="AB28" s="30">
        <v>0.89700000000000002</v>
      </c>
      <c r="AC28" s="21">
        <v>1.3000000000000001E-2</v>
      </c>
      <c r="AD28" s="31">
        <f t="shared" si="11"/>
        <v>1.0694029850746301E-2</v>
      </c>
      <c r="AE28" s="22" t="str">
        <f t="shared" si="12"/>
        <v>Average</v>
      </c>
      <c r="AF28" s="32">
        <v>41.3</v>
      </c>
      <c r="AG28" s="29">
        <v>0.7</v>
      </c>
      <c r="AH28" s="33">
        <f t="shared" si="13"/>
        <v>2.9873134328358191</v>
      </c>
      <c r="AI28" s="22" t="str">
        <f t="shared" si="14"/>
        <v>Above Average</v>
      </c>
      <c r="AJ28" s="30">
        <f>ABS(VLOOKUP(B28,'Political Comp. Calculation'!A:B,2,FALSE))/100</f>
        <v>0.11077799300988715</v>
      </c>
      <c r="AK28" s="22" t="s">
        <v>345</v>
      </c>
    </row>
    <row r="29" spans="1:37" x14ac:dyDescent="0.2">
      <c r="A29" s="16" t="s">
        <v>182</v>
      </c>
      <c r="B29" s="14" t="s">
        <v>28</v>
      </c>
      <c r="C29" s="17">
        <v>29018</v>
      </c>
      <c r="D29" s="18">
        <v>478</v>
      </c>
      <c r="E29" s="17">
        <v>20043</v>
      </c>
      <c r="F29" s="18">
        <v>14097</v>
      </c>
      <c r="G29" s="19">
        <v>19601</v>
      </c>
      <c r="H29" s="20">
        <f t="shared" si="15"/>
        <v>0.61749702801189077</v>
      </c>
      <c r="I29" s="21">
        <f t="shared" si="0"/>
        <v>1.0171740967319765E-2</v>
      </c>
      <c r="J29" s="21">
        <f t="shared" si="1"/>
        <v>-5.054108150796377E-2</v>
      </c>
      <c r="K29" s="22" t="str">
        <f t="shared" si="2"/>
        <v>Below Average</v>
      </c>
      <c r="L29" s="18">
        <v>11340</v>
      </c>
      <c r="M29" s="18">
        <v>263</v>
      </c>
      <c r="N29" s="23">
        <v>15729</v>
      </c>
      <c r="O29" s="23">
        <v>303</v>
      </c>
      <c r="P29" s="24">
        <f t="shared" si="3"/>
        <v>0.72096128170894525</v>
      </c>
      <c r="Q29" s="25">
        <f t="shared" si="4"/>
        <v>-6.5493601479105212E-4</v>
      </c>
      <c r="R29" s="22" t="str">
        <f t="shared" si="5"/>
        <v>Average</v>
      </c>
      <c r="S29" s="26">
        <v>27293</v>
      </c>
      <c r="T29" s="27">
        <v>312</v>
      </c>
      <c r="U29" s="21">
        <f t="shared" si="6"/>
        <v>0.94055413881039351</v>
      </c>
      <c r="V29" s="25">
        <f t="shared" si="7"/>
        <v>6.1425604750116269E-2</v>
      </c>
      <c r="W29" s="22" t="str">
        <f t="shared" si="8"/>
        <v>Above Average</v>
      </c>
      <c r="X29" s="21">
        <v>0.22399999999999998</v>
      </c>
      <c r="Y29" s="21">
        <v>1.3000000000000001E-2</v>
      </c>
      <c r="Z29" s="28">
        <f t="shared" si="9"/>
        <v>-0.11072388059701505</v>
      </c>
      <c r="AA29" s="29" t="str">
        <f t="shared" si="10"/>
        <v>Below Average</v>
      </c>
      <c r="AB29" s="30">
        <v>0.873</v>
      </c>
      <c r="AC29" s="21">
        <v>1.2E-2</v>
      </c>
      <c r="AD29" s="31">
        <f t="shared" si="11"/>
        <v>-1.3305970149253721E-2</v>
      </c>
      <c r="AE29" s="22" t="str">
        <f t="shared" si="12"/>
        <v>Below Average</v>
      </c>
      <c r="AF29" s="32">
        <v>39.299999999999997</v>
      </c>
      <c r="AG29" s="29">
        <v>0.4</v>
      </c>
      <c r="AH29" s="33">
        <f t="shared" si="13"/>
        <v>0.98731343283581907</v>
      </c>
      <c r="AI29" s="22" t="str">
        <f t="shared" si="14"/>
        <v>Average</v>
      </c>
      <c r="AJ29" s="30">
        <f>ABS(VLOOKUP(B29,'Political Comp. Calculation'!A:B,2,FALSE))/100</f>
        <v>5.0121429417087165E-2</v>
      </c>
      <c r="AK29" s="22" t="s">
        <v>344</v>
      </c>
    </row>
    <row r="30" spans="1:37" x14ac:dyDescent="0.2">
      <c r="A30" s="16" t="s">
        <v>183</v>
      </c>
      <c r="B30" s="14" t="s">
        <v>29</v>
      </c>
      <c r="C30" s="17">
        <v>29628</v>
      </c>
      <c r="D30" s="18">
        <v>444</v>
      </c>
      <c r="E30" s="17">
        <v>19886</v>
      </c>
      <c r="F30" s="18">
        <v>14847</v>
      </c>
      <c r="G30" s="19">
        <v>20273</v>
      </c>
      <c r="H30" s="20">
        <f t="shared" si="15"/>
        <v>0.61899054659168884</v>
      </c>
      <c r="I30" s="21">
        <f t="shared" si="0"/>
        <v>9.2760835252702067E-3</v>
      </c>
      <c r="J30" s="21">
        <f t="shared" si="1"/>
        <v>-4.90475629281657E-2</v>
      </c>
      <c r="K30" s="22" t="str">
        <f t="shared" si="2"/>
        <v>Below Average</v>
      </c>
      <c r="L30" s="18">
        <v>12689</v>
      </c>
      <c r="M30" s="18">
        <v>235</v>
      </c>
      <c r="N30" s="23">
        <v>15953</v>
      </c>
      <c r="O30" s="23">
        <v>246</v>
      </c>
      <c r="P30" s="24">
        <f t="shared" si="3"/>
        <v>0.79539898451701874</v>
      </c>
      <c r="Q30" s="25">
        <f t="shared" si="4"/>
        <v>7.3782766793282439E-2</v>
      </c>
      <c r="R30" s="22" t="str">
        <f t="shared" si="5"/>
        <v>Above Average</v>
      </c>
      <c r="S30" s="26">
        <v>25496</v>
      </c>
      <c r="T30" s="27">
        <v>418</v>
      </c>
      <c r="U30" s="21">
        <f t="shared" si="6"/>
        <v>0.86053732955312545</v>
      </c>
      <c r="V30" s="25">
        <f t="shared" si="7"/>
        <v>-1.8591204507151793E-2</v>
      </c>
      <c r="W30" s="22" t="str">
        <f t="shared" si="8"/>
        <v>Below Average</v>
      </c>
      <c r="X30" s="21">
        <v>0.182</v>
      </c>
      <c r="Y30" s="21">
        <v>8.0000000000000002E-3</v>
      </c>
      <c r="Z30" s="28">
        <f t="shared" si="9"/>
        <v>-0.15272388059701503</v>
      </c>
      <c r="AA30" s="29" t="str">
        <f t="shared" si="10"/>
        <v>Below Average</v>
      </c>
      <c r="AB30" s="30">
        <v>0.85399999999999998</v>
      </c>
      <c r="AC30" s="21">
        <v>6.9999999999999993E-3</v>
      </c>
      <c r="AD30" s="31">
        <f t="shared" si="11"/>
        <v>-3.2305970149253738E-2</v>
      </c>
      <c r="AE30" s="22" t="str">
        <f t="shared" si="12"/>
        <v>Below Average</v>
      </c>
      <c r="AF30" s="32">
        <v>42.4</v>
      </c>
      <c r="AG30" s="29">
        <v>0.6</v>
      </c>
      <c r="AH30" s="33">
        <f t="shared" si="13"/>
        <v>4.0873134328358205</v>
      </c>
      <c r="AI30" s="22" t="str">
        <f t="shared" si="14"/>
        <v>Above Average</v>
      </c>
      <c r="AJ30" s="30">
        <f>ABS(VLOOKUP(B30,'Political Comp. Calculation'!A:B,2,FALSE))/100</f>
        <v>8.0148592765010018E-2</v>
      </c>
      <c r="AK30" s="22" t="s">
        <v>350</v>
      </c>
    </row>
    <row r="31" spans="1:37" x14ac:dyDescent="0.2">
      <c r="A31" s="16" t="s">
        <v>184</v>
      </c>
      <c r="B31" s="14" t="s">
        <v>30</v>
      </c>
      <c r="C31" s="17">
        <v>29930</v>
      </c>
      <c r="D31" s="18">
        <v>352</v>
      </c>
      <c r="E31" s="17">
        <v>20838</v>
      </c>
      <c r="F31" s="18">
        <v>14236</v>
      </c>
      <c r="G31" s="19">
        <v>20610</v>
      </c>
      <c r="H31" s="20">
        <f t="shared" si="15"/>
        <v>0.62024393634300878</v>
      </c>
      <c r="I31" s="21">
        <f t="shared" si="0"/>
        <v>7.2945494685178192E-3</v>
      </c>
      <c r="J31" s="21">
        <f t="shared" si="1"/>
        <v>-4.7794173176845756E-2</v>
      </c>
      <c r="K31" s="22" t="str">
        <f t="shared" si="2"/>
        <v>Below Average</v>
      </c>
      <c r="L31" s="18">
        <v>12649</v>
      </c>
      <c r="M31" s="18">
        <v>274</v>
      </c>
      <c r="N31" s="23">
        <v>16205</v>
      </c>
      <c r="O31" s="23">
        <v>276</v>
      </c>
      <c r="P31" s="24">
        <f t="shared" si="3"/>
        <v>0.78056155507559399</v>
      </c>
      <c r="Q31" s="25">
        <f t="shared" si="4"/>
        <v>5.8945337351857696E-2</v>
      </c>
      <c r="R31" s="22" t="str">
        <f t="shared" si="5"/>
        <v>Average</v>
      </c>
      <c r="S31" s="26">
        <v>28444</v>
      </c>
      <c r="T31" s="27">
        <v>274</v>
      </c>
      <c r="U31" s="21">
        <f t="shared" si="6"/>
        <v>0.95035081857667891</v>
      </c>
      <c r="V31" s="25">
        <f t="shared" si="7"/>
        <v>7.1222284516401668E-2</v>
      </c>
      <c r="W31" s="22" t="str">
        <f t="shared" si="8"/>
        <v>Above Average</v>
      </c>
      <c r="X31" s="21">
        <v>0.19899999999999998</v>
      </c>
      <c r="Y31" s="21">
        <v>1.2E-2</v>
      </c>
      <c r="Z31" s="28">
        <f t="shared" si="9"/>
        <v>-0.13572388059701504</v>
      </c>
      <c r="AA31" s="29" t="str">
        <f t="shared" si="10"/>
        <v>Below Average</v>
      </c>
      <c r="AB31" s="30">
        <v>0.90900000000000003</v>
      </c>
      <c r="AC31" s="21">
        <v>9.0000000000000011E-3</v>
      </c>
      <c r="AD31" s="31">
        <f t="shared" si="11"/>
        <v>2.2694029850746311E-2</v>
      </c>
      <c r="AE31" s="22" t="str">
        <f t="shared" si="12"/>
        <v>Average</v>
      </c>
      <c r="AF31" s="32">
        <v>43.5</v>
      </c>
      <c r="AG31" s="29">
        <v>0.3</v>
      </c>
      <c r="AH31" s="33">
        <f t="shared" si="13"/>
        <v>5.1873134328358219</v>
      </c>
      <c r="AI31" s="22" t="str">
        <f t="shared" si="14"/>
        <v>Above Average</v>
      </c>
      <c r="AJ31" s="30">
        <f>ABS(VLOOKUP(B31,'Political Comp. Calculation'!A:B,2,FALSE))/100</f>
        <v>0.16543858640286743</v>
      </c>
      <c r="AK31" s="22" t="s">
        <v>345</v>
      </c>
    </row>
    <row r="32" spans="1:37" x14ac:dyDescent="0.2">
      <c r="A32" s="16" t="s">
        <v>185</v>
      </c>
      <c r="B32" s="14" t="s">
        <v>31</v>
      </c>
      <c r="C32" s="17">
        <v>28852</v>
      </c>
      <c r="D32" s="18">
        <v>888</v>
      </c>
      <c r="E32" s="17">
        <v>20143</v>
      </c>
      <c r="F32" s="18">
        <v>13315</v>
      </c>
      <c r="G32" s="19">
        <v>20266</v>
      </c>
      <c r="H32" s="20">
        <f t="shared" si="15"/>
        <v>0.62127338858289993</v>
      </c>
      <c r="I32" s="21">
        <f t="shared" si="0"/>
        <v>1.912140472277879E-2</v>
      </c>
      <c r="J32" s="21">
        <f t="shared" si="1"/>
        <v>-4.6764720936954607E-2</v>
      </c>
      <c r="K32" s="22" t="str">
        <f t="shared" si="2"/>
        <v>Below Average</v>
      </c>
      <c r="L32" s="18">
        <v>11246</v>
      </c>
      <c r="M32" s="18">
        <v>327</v>
      </c>
      <c r="N32" s="23">
        <v>15426</v>
      </c>
      <c r="O32" s="23">
        <v>287</v>
      </c>
      <c r="P32" s="24">
        <f t="shared" si="3"/>
        <v>0.72902891222611177</v>
      </c>
      <c r="Q32" s="25">
        <f t="shared" si="4"/>
        <v>7.412694502375472E-3</v>
      </c>
      <c r="R32" s="22" t="str">
        <f t="shared" si="5"/>
        <v>Average</v>
      </c>
      <c r="S32" s="26">
        <v>26405</v>
      </c>
      <c r="T32" s="27">
        <v>524</v>
      </c>
      <c r="U32" s="21">
        <f t="shared" si="6"/>
        <v>0.91518785526133373</v>
      </c>
      <c r="V32" s="25">
        <f t="shared" si="7"/>
        <v>3.6059321201056482E-2</v>
      </c>
      <c r="W32" s="22" t="str">
        <f t="shared" si="8"/>
        <v>Average</v>
      </c>
      <c r="X32" s="21">
        <v>0.25600000000000001</v>
      </c>
      <c r="Y32" s="21">
        <v>1.9E-2</v>
      </c>
      <c r="Z32" s="28">
        <f t="shared" si="9"/>
        <v>-7.8723880597015017E-2</v>
      </c>
      <c r="AA32" s="29" t="str">
        <f t="shared" si="10"/>
        <v>Average</v>
      </c>
      <c r="AB32" s="30">
        <v>0.89600000000000002</v>
      </c>
      <c r="AC32" s="21">
        <v>1.3999999999999999E-2</v>
      </c>
      <c r="AD32" s="31">
        <f t="shared" si="11"/>
        <v>9.6940298507462996E-3</v>
      </c>
      <c r="AE32" s="22" t="str">
        <f t="shared" si="12"/>
        <v>Average</v>
      </c>
      <c r="AF32" s="32">
        <v>39.200000000000003</v>
      </c>
      <c r="AG32" s="29">
        <v>0.7</v>
      </c>
      <c r="AH32" s="33">
        <f t="shared" si="13"/>
        <v>0.88731343283582476</v>
      </c>
      <c r="AI32" s="22" t="str">
        <f t="shared" si="14"/>
        <v>Average</v>
      </c>
      <c r="AJ32" s="30">
        <f>ABS(VLOOKUP(B32,'Political Comp. Calculation'!A:B,2,FALSE))/100</f>
        <v>4.3591299813343538E-2</v>
      </c>
      <c r="AK32" s="22" t="s">
        <v>344</v>
      </c>
    </row>
    <row r="33" spans="1:37" x14ac:dyDescent="0.2">
      <c r="A33" s="16" t="s">
        <v>186</v>
      </c>
      <c r="B33" s="14" t="s">
        <v>32</v>
      </c>
      <c r="C33" s="17">
        <v>29636</v>
      </c>
      <c r="D33" s="18">
        <v>1515</v>
      </c>
      <c r="E33" s="17">
        <v>20325</v>
      </c>
      <c r="F33" s="18">
        <v>13743</v>
      </c>
      <c r="G33" s="19">
        <v>21076</v>
      </c>
      <c r="H33" s="20">
        <f t="shared" si="15"/>
        <v>0.62186174854723564</v>
      </c>
      <c r="I33" s="21">
        <f t="shared" si="0"/>
        <v>3.1789733737652259E-2</v>
      </c>
      <c r="J33" s="21">
        <f t="shared" si="1"/>
        <v>-4.6176360972618902E-2</v>
      </c>
      <c r="K33" s="22" t="str">
        <f t="shared" si="2"/>
        <v>Below Average</v>
      </c>
      <c r="L33" s="18">
        <v>8880</v>
      </c>
      <c r="M33" s="18">
        <v>297</v>
      </c>
      <c r="N33" s="23">
        <v>16033</v>
      </c>
      <c r="O33" s="23">
        <v>423</v>
      </c>
      <c r="P33" s="24">
        <f t="shared" si="3"/>
        <v>0.55385766855859786</v>
      </c>
      <c r="Q33" s="25">
        <f t="shared" si="4"/>
        <v>-0.16775854916513844</v>
      </c>
      <c r="R33" s="22" t="str">
        <f t="shared" si="5"/>
        <v>Below Average</v>
      </c>
      <c r="S33" s="26">
        <v>26901</v>
      </c>
      <c r="T33" s="27">
        <v>1213</v>
      </c>
      <c r="U33" s="21">
        <f t="shared" si="6"/>
        <v>0.90771359157781073</v>
      </c>
      <c r="V33" s="25">
        <f t="shared" si="7"/>
        <v>2.8585057517533485E-2</v>
      </c>
      <c r="W33" s="22" t="str">
        <f t="shared" si="8"/>
        <v>Average</v>
      </c>
      <c r="X33" s="21">
        <v>0.30399999999999999</v>
      </c>
      <c r="Y33" s="21">
        <v>2.1000000000000001E-2</v>
      </c>
      <c r="Z33" s="28">
        <f t="shared" si="9"/>
        <v>-3.072388059701503E-2</v>
      </c>
      <c r="AA33" s="29" t="str">
        <f t="shared" si="10"/>
        <v>Average</v>
      </c>
      <c r="AB33" s="30">
        <v>0.81899999999999995</v>
      </c>
      <c r="AC33" s="21">
        <v>2.4E-2</v>
      </c>
      <c r="AD33" s="31">
        <f t="shared" si="11"/>
        <v>-6.7305970149253769E-2</v>
      </c>
      <c r="AE33" s="22" t="str">
        <f t="shared" si="12"/>
        <v>Below Average</v>
      </c>
      <c r="AF33" s="32">
        <v>31.9</v>
      </c>
      <c r="AG33" s="29">
        <v>0.8</v>
      </c>
      <c r="AH33" s="33">
        <f t="shared" si="13"/>
        <v>-6.4126865671641795</v>
      </c>
      <c r="AI33" s="22" t="str">
        <f t="shared" si="14"/>
        <v>Below Average</v>
      </c>
      <c r="AJ33" s="30">
        <f>ABS(VLOOKUP(B33,'Political Comp. Calculation'!A:B,2,FALSE))/100</f>
        <v>2.5338237484453435E-2</v>
      </c>
      <c r="AK33" s="22" t="s">
        <v>344</v>
      </c>
    </row>
    <row r="34" spans="1:37" x14ac:dyDescent="0.2">
      <c r="A34" s="16" t="s">
        <v>187</v>
      </c>
      <c r="B34" s="14" t="s">
        <v>33</v>
      </c>
      <c r="C34" s="17">
        <v>30374</v>
      </c>
      <c r="D34" s="18">
        <v>393</v>
      </c>
      <c r="E34" s="17">
        <v>20674</v>
      </c>
      <c r="F34" s="18">
        <v>15575</v>
      </c>
      <c r="G34" s="19">
        <v>20534</v>
      </c>
      <c r="H34" s="20">
        <f t="shared" si="15"/>
        <v>0.6232579138707256</v>
      </c>
      <c r="I34" s="21">
        <f t="shared" si="0"/>
        <v>8.0641456558634417E-3</v>
      </c>
      <c r="J34" s="21">
        <f t="shared" si="1"/>
        <v>-4.478019564912894E-2</v>
      </c>
      <c r="K34" s="22" t="str">
        <f t="shared" si="2"/>
        <v>Below Average</v>
      </c>
      <c r="L34" s="18">
        <v>11935</v>
      </c>
      <c r="M34" s="18">
        <v>259</v>
      </c>
      <c r="N34" s="23">
        <v>15005</v>
      </c>
      <c r="O34" s="23">
        <v>265</v>
      </c>
      <c r="P34" s="24">
        <f t="shared" si="3"/>
        <v>0.79540153282239257</v>
      </c>
      <c r="Q34" s="25">
        <f t="shared" si="4"/>
        <v>7.3785315098656268E-2</v>
      </c>
      <c r="R34" s="22" t="str">
        <f t="shared" si="5"/>
        <v>Above Average</v>
      </c>
      <c r="S34" s="26">
        <v>27402</v>
      </c>
      <c r="T34" s="27">
        <v>292</v>
      </c>
      <c r="U34" s="21">
        <f t="shared" si="6"/>
        <v>0.90215315730559031</v>
      </c>
      <c r="V34" s="25">
        <f t="shared" si="7"/>
        <v>2.3024623245313069E-2</v>
      </c>
      <c r="W34" s="22" t="str">
        <f t="shared" si="8"/>
        <v>Average</v>
      </c>
      <c r="X34" s="21">
        <v>0.22399999999999998</v>
      </c>
      <c r="Y34" s="21">
        <v>1.3999999999999999E-2</v>
      </c>
      <c r="Z34" s="28">
        <f t="shared" si="9"/>
        <v>-0.11072388059701505</v>
      </c>
      <c r="AA34" s="29" t="str">
        <f t="shared" si="10"/>
        <v>Below Average</v>
      </c>
      <c r="AB34" s="30">
        <v>0.86</v>
      </c>
      <c r="AC34" s="21">
        <v>1.1000000000000001E-2</v>
      </c>
      <c r="AD34" s="31">
        <f t="shared" si="11"/>
        <v>-2.6305970149253732E-2</v>
      </c>
      <c r="AE34" s="22" t="str">
        <f t="shared" si="12"/>
        <v>Below Average</v>
      </c>
      <c r="AF34" s="32">
        <v>41.4</v>
      </c>
      <c r="AG34" s="29">
        <v>0.4</v>
      </c>
      <c r="AH34" s="33">
        <f t="shared" si="13"/>
        <v>3.0873134328358205</v>
      </c>
      <c r="AI34" s="22" t="str">
        <f t="shared" si="14"/>
        <v>Above Average</v>
      </c>
      <c r="AJ34" s="30">
        <f>ABS(VLOOKUP(B34,'Political Comp. Calculation'!A:B,2,FALSE))/100</f>
        <v>0.24530612143895042</v>
      </c>
      <c r="AK34" s="22" t="s">
        <v>345</v>
      </c>
    </row>
    <row r="35" spans="1:37" x14ac:dyDescent="0.2">
      <c r="A35" s="16" t="s">
        <v>188</v>
      </c>
      <c r="B35" s="14" t="s">
        <v>34</v>
      </c>
      <c r="C35" s="17">
        <v>29575</v>
      </c>
      <c r="D35" s="18">
        <v>438</v>
      </c>
      <c r="E35" s="17">
        <v>19974</v>
      </c>
      <c r="F35" s="18">
        <v>15057</v>
      </c>
      <c r="G35" s="19">
        <v>20508</v>
      </c>
      <c r="H35" s="20">
        <f t="shared" ref="H35:H66" si="16">AVERAGE((E35/(C35+D35)),(E35/(C35-D35)),(F35/(C35+D35)),(F35/(C35-D35)),(G35/(C35+D35)),(G35/(C35-D35)))</f>
        <v>0.62610520214323939</v>
      </c>
      <c r="I35" s="21">
        <f t="shared" ref="I35:I66" si="17">ABS(H35-(AVERAGE((E35/(C35-D35)),(F35/(C35-D35)),(G35/(C35-D35)))))</f>
        <v>9.2724963157646556E-3</v>
      </c>
      <c r="J35" s="21">
        <f t="shared" ref="J35:J66" si="18">(H35)-AVERAGE(H$3:H$136)</f>
        <v>-4.1932907376615147E-2</v>
      </c>
      <c r="K35" s="22" t="str">
        <f t="shared" ref="K35:K66" si="19">IF(PERCENTRANK(J$2:J$136,J35)&lt;1/3,"Below Average",IF(PERCENTRANK(J$2:J$136,J35)&lt;2/3,"Average", "Above Average"))</f>
        <v>Below Average</v>
      </c>
      <c r="L35" s="18">
        <v>13259</v>
      </c>
      <c r="M35" s="18">
        <v>322</v>
      </c>
      <c r="N35" s="23">
        <v>16006</v>
      </c>
      <c r="O35" s="23">
        <v>391</v>
      </c>
      <c r="P35" s="24">
        <f t="shared" ref="P35:P66" si="20">L35/N35</f>
        <v>0.82837685867799571</v>
      </c>
      <c r="Q35" s="25">
        <f t="shared" ref="Q35:Q66" si="21">(P35)-AVERAGE(P$3:P$136)</f>
        <v>0.10676064095425941</v>
      </c>
      <c r="R35" s="22" t="str">
        <f t="shared" ref="R35:R66" si="22">IF(PERCENTRANK(Q$2:Q$136,Q35)&lt;1/3,"Below Average",IF(PERCENTRANK(Q$2:Q$136,Q35)&lt;2/3,"Average", "Above Average"))</f>
        <v>Above Average</v>
      </c>
      <c r="S35" s="26">
        <v>28685</v>
      </c>
      <c r="T35" s="27">
        <v>392</v>
      </c>
      <c r="U35" s="21">
        <f t="shared" ref="U35:U66" si="23">S35/C35</f>
        <v>0.96990701606086216</v>
      </c>
      <c r="V35" s="25">
        <f t="shared" ref="V35:V66" si="24">(U35)-AVERAGE(U$3:U$136)</f>
        <v>9.0778482000584915E-2</v>
      </c>
      <c r="W35" s="22" t="str">
        <f t="shared" ref="W35:W66" si="25">IF(PERCENTRANK(V$2:V$136,V35)&lt;1/3,"Below Average",IF(PERCENTRANK(V$2:V$136,V35)&lt;2/3,"Average", "Above Average"))</f>
        <v>Above Average</v>
      </c>
      <c r="X35" s="21">
        <v>0.161</v>
      </c>
      <c r="Y35" s="21">
        <v>8.0000000000000002E-3</v>
      </c>
      <c r="Z35" s="28">
        <f t="shared" ref="Z35:Z66" si="26">(X35)-AVERAGE(X$3:X$136)</f>
        <v>-0.17372388059701502</v>
      </c>
      <c r="AA35" s="29" t="str">
        <f t="shared" ref="AA35:AA66" si="27">IF(PERCENTRANK(Z$2:Z$136,Z35)&lt;1/3,"Below Average",IF(PERCENTRANK(Z$2:Z$136,Z35)&lt;2/3,"Average", "Above Average"))</f>
        <v>Below Average</v>
      </c>
      <c r="AB35" s="30">
        <v>0.85599999999999998</v>
      </c>
      <c r="AC35" s="21">
        <v>1.2E-2</v>
      </c>
      <c r="AD35" s="31">
        <f t="shared" ref="AD35:AD66" si="28">(AB35)-AVERAGE(AB$3:AB$136)</f>
        <v>-3.0305970149253736E-2</v>
      </c>
      <c r="AE35" s="22" t="str">
        <f t="shared" ref="AE35:AE66" si="29">IF(PERCENTRANK(AD$2:AD$136,AD35)&lt;1/3,"Below Average",IF(PERCENTRANK(AD$2:AD$136,AD35)&lt;2/3,"Average", "Above Average"))</f>
        <v>Below Average</v>
      </c>
      <c r="AF35" s="32">
        <v>43.6</v>
      </c>
      <c r="AG35" s="29">
        <v>0.5</v>
      </c>
      <c r="AH35" s="33">
        <f t="shared" ref="AH35:AH66" si="30">(AF35)-AVERAGE(AF$3:AF$136)</f>
        <v>5.2873134328358233</v>
      </c>
      <c r="AI35" s="22" t="str">
        <f t="shared" ref="AI35:AI66" si="31">IF(PERCENTRANK(AH$2:AH$136,AH35)&lt;1/3,"Below Average",IF(PERCENTRANK(AH$2:AH$136,AH35)&lt;2/3,"Average", "Above Average"))</f>
        <v>Above Average</v>
      </c>
      <c r="AJ35" s="30">
        <f>ABS(VLOOKUP(B35,'Political Comp. Calculation'!A:B,2,FALSE))/100</f>
        <v>0.20096546428252279</v>
      </c>
      <c r="AK35" s="22" t="s">
        <v>345</v>
      </c>
    </row>
    <row r="36" spans="1:37" x14ac:dyDescent="0.2">
      <c r="A36" s="16" t="s">
        <v>189</v>
      </c>
      <c r="B36" s="14" t="s">
        <v>35</v>
      </c>
      <c r="C36" s="17">
        <v>30116</v>
      </c>
      <c r="D36" s="18">
        <v>598</v>
      </c>
      <c r="E36" s="17">
        <v>20773</v>
      </c>
      <c r="F36" s="18">
        <v>14273</v>
      </c>
      <c r="G36" s="19">
        <v>21608</v>
      </c>
      <c r="H36" s="20">
        <f t="shared" si="16"/>
        <v>0.62731157863466669</v>
      </c>
      <c r="I36" s="21">
        <f t="shared" si="17"/>
        <v>1.2456246647082336E-2</v>
      </c>
      <c r="J36" s="21">
        <f t="shared" si="18"/>
        <v>-4.072653088518785E-2</v>
      </c>
      <c r="K36" s="22" t="str">
        <f t="shared" si="19"/>
        <v>Below Average</v>
      </c>
      <c r="L36" s="18">
        <v>11607</v>
      </c>
      <c r="M36" s="18">
        <v>306</v>
      </c>
      <c r="N36" s="23">
        <v>14775</v>
      </c>
      <c r="O36" s="23">
        <v>270</v>
      </c>
      <c r="P36" s="24">
        <f t="shared" si="20"/>
        <v>0.78558375634517763</v>
      </c>
      <c r="Q36" s="25">
        <f t="shared" si="21"/>
        <v>6.3967538621441333E-2</v>
      </c>
      <c r="R36" s="22" t="str">
        <f t="shared" si="22"/>
        <v>Average</v>
      </c>
      <c r="S36" s="26">
        <v>28397</v>
      </c>
      <c r="T36" s="27">
        <v>549</v>
      </c>
      <c r="U36" s="21">
        <f t="shared" si="23"/>
        <v>0.94292070660114224</v>
      </c>
      <c r="V36" s="25">
        <f t="shared" si="24"/>
        <v>6.3792172540865E-2</v>
      </c>
      <c r="W36" s="22" t="str">
        <f t="shared" si="25"/>
        <v>Above Average</v>
      </c>
      <c r="X36" s="21">
        <v>0.17399999999999999</v>
      </c>
      <c r="Y36" s="21">
        <v>1.3999999999999999E-2</v>
      </c>
      <c r="Z36" s="28">
        <f t="shared" si="26"/>
        <v>-0.16072388059701503</v>
      </c>
      <c r="AA36" s="29" t="str">
        <f t="shared" si="27"/>
        <v>Below Average</v>
      </c>
      <c r="AB36" s="30">
        <v>0.92</v>
      </c>
      <c r="AC36" s="21">
        <v>1.3000000000000001E-2</v>
      </c>
      <c r="AD36" s="31">
        <f t="shared" si="28"/>
        <v>3.3694029850746321E-2</v>
      </c>
      <c r="AE36" s="22" t="str">
        <f t="shared" si="29"/>
        <v>Above Average</v>
      </c>
      <c r="AF36" s="32">
        <v>38.6</v>
      </c>
      <c r="AG36" s="29">
        <v>0.9</v>
      </c>
      <c r="AH36" s="33">
        <f t="shared" si="30"/>
        <v>0.28731343283582333</v>
      </c>
      <c r="AI36" s="22" t="str">
        <f t="shared" si="31"/>
        <v>Average</v>
      </c>
      <c r="AJ36" s="30">
        <f>ABS(VLOOKUP(B36,'Political Comp. Calculation'!A:B,2,FALSE))/100</f>
        <v>0.11423016963989684</v>
      </c>
      <c r="AK36" s="22" t="s">
        <v>345</v>
      </c>
    </row>
    <row r="37" spans="1:37" x14ac:dyDescent="0.2">
      <c r="A37" s="16" t="s">
        <v>190</v>
      </c>
      <c r="B37" s="14" t="s">
        <v>36</v>
      </c>
      <c r="C37" s="17">
        <v>30028</v>
      </c>
      <c r="D37" s="18">
        <v>365</v>
      </c>
      <c r="E37" s="17">
        <v>21056</v>
      </c>
      <c r="F37" s="18">
        <v>15117</v>
      </c>
      <c r="G37" s="19">
        <v>20477</v>
      </c>
      <c r="H37" s="20">
        <f t="shared" si="16"/>
        <v>0.62895043935594896</v>
      </c>
      <c r="I37" s="21">
        <f t="shared" si="17"/>
        <v>7.6450949235687959E-3</v>
      </c>
      <c r="J37" s="21">
        <f t="shared" si="18"/>
        <v>-3.9087670163905575E-2</v>
      </c>
      <c r="K37" s="22" t="str">
        <f t="shared" si="19"/>
        <v>Below Average</v>
      </c>
      <c r="L37" s="18">
        <v>12742</v>
      </c>
      <c r="M37" s="18">
        <v>274</v>
      </c>
      <c r="N37" s="23">
        <v>16936</v>
      </c>
      <c r="O37" s="23">
        <v>256</v>
      </c>
      <c r="P37" s="24">
        <f t="shared" si="20"/>
        <v>0.752361832782239</v>
      </c>
      <c r="Q37" s="25">
        <f t="shared" si="21"/>
        <v>3.0745615058502707E-2</v>
      </c>
      <c r="R37" s="22" t="str">
        <f t="shared" si="22"/>
        <v>Average</v>
      </c>
      <c r="S37" s="26">
        <v>28954</v>
      </c>
      <c r="T37" s="27">
        <v>274</v>
      </c>
      <c r="U37" s="21">
        <f t="shared" si="23"/>
        <v>0.96423338217663512</v>
      </c>
      <c r="V37" s="25">
        <f t="shared" si="24"/>
        <v>8.5104848116357878E-2</v>
      </c>
      <c r="W37" s="22" t="str">
        <f t="shared" si="25"/>
        <v>Above Average</v>
      </c>
      <c r="X37" s="21">
        <v>0.184</v>
      </c>
      <c r="Y37" s="21">
        <v>1.2E-2</v>
      </c>
      <c r="Z37" s="28">
        <f t="shared" si="26"/>
        <v>-0.15072388059701503</v>
      </c>
      <c r="AA37" s="29" t="str">
        <f t="shared" si="27"/>
        <v>Below Average</v>
      </c>
      <c r="AB37" s="30">
        <v>0.88200000000000001</v>
      </c>
      <c r="AC37" s="21">
        <v>1.4999999999999999E-2</v>
      </c>
      <c r="AD37" s="31">
        <f t="shared" si="28"/>
        <v>-4.3059701492537128E-3</v>
      </c>
      <c r="AE37" s="22" t="str">
        <f t="shared" si="29"/>
        <v>Below Average</v>
      </c>
      <c r="AF37" s="32">
        <v>45.4</v>
      </c>
      <c r="AG37" s="29">
        <v>0.5</v>
      </c>
      <c r="AH37" s="33">
        <f t="shared" si="30"/>
        <v>7.0873134328358205</v>
      </c>
      <c r="AI37" s="22" t="str">
        <f t="shared" si="31"/>
        <v>Above Average</v>
      </c>
      <c r="AJ37" s="30">
        <f>ABS(VLOOKUP(B37,'Political Comp. Calculation'!A:B,2,FALSE))/100</f>
        <v>0.2102509392943348</v>
      </c>
      <c r="AK37" s="22" t="s">
        <v>345</v>
      </c>
    </row>
    <row r="38" spans="1:37" x14ac:dyDescent="0.2">
      <c r="A38" s="16" t="s">
        <v>191</v>
      </c>
      <c r="B38" s="14" t="s">
        <v>37</v>
      </c>
      <c r="C38" s="17">
        <v>29147</v>
      </c>
      <c r="D38" s="18">
        <v>393</v>
      </c>
      <c r="E38" s="17">
        <v>19670</v>
      </c>
      <c r="F38" s="18">
        <v>15215</v>
      </c>
      <c r="G38" s="19">
        <v>20446</v>
      </c>
      <c r="H38" s="20">
        <f t="shared" si="16"/>
        <v>0.63289602230059561</v>
      </c>
      <c r="I38" s="21">
        <f t="shared" si="17"/>
        <v>8.5335759002344025E-3</v>
      </c>
      <c r="J38" s="21">
        <f t="shared" si="18"/>
        <v>-3.5142087219258933E-2</v>
      </c>
      <c r="K38" s="22" t="str">
        <f t="shared" si="19"/>
        <v>Below Average</v>
      </c>
      <c r="L38" s="18">
        <v>12528</v>
      </c>
      <c r="M38" s="18">
        <v>286</v>
      </c>
      <c r="N38" s="23">
        <v>15858</v>
      </c>
      <c r="O38" s="23">
        <v>266</v>
      </c>
      <c r="P38" s="24">
        <f t="shared" si="20"/>
        <v>0.79001135073779793</v>
      </c>
      <c r="Q38" s="25">
        <f t="shared" si="21"/>
        <v>6.8395133014061638E-2</v>
      </c>
      <c r="R38" s="22" t="str">
        <f t="shared" si="22"/>
        <v>Above Average</v>
      </c>
      <c r="S38" s="26">
        <v>28359</v>
      </c>
      <c r="T38" s="27">
        <v>266</v>
      </c>
      <c r="U38" s="21">
        <f t="shared" si="23"/>
        <v>0.97296462757745228</v>
      </c>
      <c r="V38" s="25">
        <f t="shared" si="24"/>
        <v>9.3836093517175034E-2</v>
      </c>
      <c r="W38" s="22" t="str">
        <f t="shared" si="25"/>
        <v>Above Average</v>
      </c>
      <c r="X38" s="21">
        <v>0.17300000000000001</v>
      </c>
      <c r="Y38" s="21">
        <v>1.1000000000000001E-2</v>
      </c>
      <c r="Z38" s="28">
        <f t="shared" si="26"/>
        <v>-0.16172388059701501</v>
      </c>
      <c r="AA38" s="29" t="str">
        <f t="shared" si="27"/>
        <v>Below Average</v>
      </c>
      <c r="AB38" s="30">
        <v>0.88200000000000001</v>
      </c>
      <c r="AC38" s="21">
        <v>0.01</v>
      </c>
      <c r="AD38" s="31">
        <f t="shared" si="28"/>
        <v>-4.3059701492537128E-3</v>
      </c>
      <c r="AE38" s="22" t="str">
        <f t="shared" si="29"/>
        <v>Below Average</v>
      </c>
      <c r="AF38" s="32">
        <v>41.7</v>
      </c>
      <c r="AG38" s="29">
        <v>0.5</v>
      </c>
      <c r="AH38" s="33">
        <f t="shared" si="30"/>
        <v>3.3873134328358248</v>
      </c>
      <c r="AI38" s="22" t="str">
        <f t="shared" si="31"/>
        <v>Above Average</v>
      </c>
      <c r="AJ38" s="30">
        <f>ABS(VLOOKUP(B38,'Political Comp. Calculation'!A:B,2,FALSE))/100</f>
        <v>0.18310959067870017</v>
      </c>
      <c r="AK38" s="22" t="s">
        <v>345</v>
      </c>
    </row>
    <row r="39" spans="1:37" x14ac:dyDescent="0.2">
      <c r="A39" s="16" t="s">
        <v>192</v>
      </c>
      <c r="B39" s="14" t="s">
        <v>38</v>
      </c>
      <c r="C39" s="17">
        <v>28637</v>
      </c>
      <c r="D39" s="18">
        <v>673</v>
      </c>
      <c r="E39" s="17">
        <v>20064</v>
      </c>
      <c r="F39" s="18">
        <v>14098</v>
      </c>
      <c r="G39" s="19">
        <v>20192</v>
      </c>
      <c r="H39" s="20">
        <f t="shared" si="16"/>
        <v>0.63302762517543998</v>
      </c>
      <c r="I39" s="21">
        <f t="shared" si="17"/>
        <v>1.4876823401301587E-2</v>
      </c>
      <c r="J39" s="21">
        <f t="shared" si="18"/>
        <v>-3.5010484344414561E-2</v>
      </c>
      <c r="K39" s="22" t="str">
        <f t="shared" si="19"/>
        <v>Below Average</v>
      </c>
      <c r="L39" s="18">
        <v>12242</v>
      </c>
      <c r="M39" s="18">
        <v>260</v>
      </c>
      <c r="N39" s="23">
        <v>15719</v>
      </c>
      <c r="O39" s="23">
        <v>257</v>
      </c>
      <c r="P39" s="24">
        <f t="shared" si="20"/>
        <v>0.77880272281951779</v>
      </c>
      <c r="Q39" s="25">
        <f t="shared" si="21"/>
        <v>5.7186505095781492E-2</v>
      </c>
      <c r="R39" s="22" t="str">
        <f t="shared" si="22"/>
        <v>Average</v>
      </c>
      <c r="S39" s="26">
        <v>27463</v>
      </c>
      <c r="T39" s="27">
        <v>518</v>
      </c>
      <c r="U39" s="21">
        <f t="shared" si="23"/>
        <v>0.95900408562349404</v>
      </c>
      <c r="V39" s="25">
        <f t="shared" si="24"/>
        <v>7.9875551563216796E-2</v>
      </c>
      <c r="W39" s="22" t="str">
        <f t="shared" si="25"/>
        <v>Above Average</v>
      </c>
      <c r="X39" s="21">
        <v>0.161</v>
      </c>
      <c r="Y39" s="21">
        <v>9.0000000000000011E-3</v>
      </c>
      <c r="Z39" s="28">
        <f t="shared" si="26"/>
        <v>-0.17372388059701502</v>
      </c>
      <c r="AA39" s="29" t="str">
        <f t="shared" si="27"/>
        <v>Below Average</v>
      </c>
      <c r="AB39" s="30">
        <v>0.89900000000000002</v>
      </c>
      <c r="AC39" s="21">
        <v>1.3999999999999999E-2</v>
      </c>
      <c r="AD39" s="31">
        <f t="shared" si="28"/>
        <v>1.2694029850746302E-2</v>
      </c>
      <c r="AE39" s="22" t="str">
        <f t="shared" si="29"/>
        <v>Average</v>
      </c>
      <c r="AF39" s="32">
        <v>39.9</v>
      </c>
      <c r="AG39" s="29">
        <v>0.6</v>
      </c>
      <c r="AH39" s="33">
        <f t="shared" si="30"/>
        <v>1.5873134328358205</v>
      </c>
      <c r="AI39" s="22" t="str">
        <f t="shared" si="31"/>
        <v>Average</v>
      </c>
      <c r="AJ39" s="30">
        <f>ABS(VLOOKUP(B39,'Political Comp. Calculation'!A:B,2,FALSE))/100</f>
        <v>0.17084091714508787</v>
      </c>
      <c r="AK39" s="22" t="s">
        <v>345</v>
      </c>
    </row>
    <row r="40" spans="1:37" x14ac:dyDescent="0.2">
      <c r="A40" s="16" t="s">
        <v>193</v>
      </c>
      <c r="B40" s="14" t="s">
        <v>39</v>
      </c>
      <c r="C40" s="17">
        <v>29419</v>
      </c>
      <c r="D40" s="18">
        <v>567</v>
      </c>
      <c r="E40" s="17">
        <v>20452</v>
      </c>
      <c r="F40" s="18">
        <v>15229</v>
      </c>
      <c r="G40" s="19">
        <v>20393</v>
      </c>
      <c r="H40" s="20">
        <f t="shared" si="16"/>
        <v>0.63558513097199099</v>
      </c>
      <c r="I40" s="21">
        <f t="shared" si="17"/>
        <v>1.2249796704888682E-2</v>
      </c>
      <c r="J40" s="21">
        <f t="shared" si="18"/>
        <v>-3.2452978547863554E-2</v>
      </c>
      <c r="K40" s="22" t="str">
        <f t="shared" si="19"/>
        <v>Below Average</v>
      </c>
      <c r="L40" s="18">
        <v>12333</v>
      </c>
      <c r="M40" s="18">
        <v>274</v>
      </c>
      <c r="N40" s="23">
        <v>15192</v>
      </c>
      <c r="O40" s="23">
        <v>301</v>
      </c>
      <c r="P40" s="24">
        <f t="shared" si="20"/>
        <v>0.81180884676145337</v>
      </c>
      <c r="Q40" s="25">
        <f t="shared" si="21"/>
        <v>9.0192629037717076E-2</v>
      </c>
      <c r="R40" s="22" t="str">
        <f t="shared" si="22"/>
        <v>Above Average</v>
      </c>
      <c r="S40" s="26">
        <v>24607</v>
      </c>
      <c r="T40" s="27">
        <v>479</v>
      </c>
      <c r="U40" s="21">
        <f t="shared" si="23"/>
        <v>0.83643223766953334</v>
      </c>
      <c r="V40" s="25">
        <f t="shared" si="24"/>
        <v>-4.2696296390743904E-2</v>
      </c>
      <c r="W40" s="22" t="str">
        <f t="shared" si="25"/>
        <v>Below Average</v>
      </c>
      <c r="X40" s="21">
        <v>0.20899999999999999</v>
      </c>
      <c r="Y40" s="21">
        <v>8.0000000000000002E-3</v>
      </c>
      <c r="Z40" s="28">
        <f t="shared" si="26"/>
        <v>-0.12572388059701503</v>
      </c>
      <c r="AA40" s="29" t="str">
        <f t="shared" si="27"/>
        <v>Below Average</v>
      </c>
      <c r="AB40" s="30">
        <v>0.84099999999999997</v>
      </c>
      <c r="AC40" s="21">
        <v>1.2E-2</v>
      </c>
      <c r="AD40" s="31">
        <f t="shared" si="28"/>
        <v>-4.5305970149253749E-2</v>
      </c>
      <c r="AE40" s="22" t="str">
        <f t="shared" si="29"/>
        <v>Below Average</v>
      </c>
      <c r="AF40" s="32">
        <v>40.9</v>
      </c>
      <c r="AG40" s="29">
        <v>0.7</v>
      </c>
      <c r="AH40" s="33">
        <f t="shared" si="30"/>
        <v>2.5873134328358205</v>
      </c>
      <c r="AI40" s="22" t="str">
        <f t="shared" si="31"/>
        <v>Above Average</v>
      </c>
      <c r="AJ40" s="30">
        <f>ABS(VLOOKUP(B40,'Political Comp. Calculation'!A:B,2,FALSE))/100</f>
        <v>8.0195102391017181E-3</v>
      </c>
      <c r="AK40" s="22" t="s">
        <v>344</v>
      </c>
    </row>
    <row r="41" spans="1:37" x14ac:dyDescent="0.2">
      <c r="A41" s="16" t="s">
        <v>194</v>
      </c>
      <c r="B41" s="14" t="s">
        <v>40</v>
      </c>
      <c r="C41" s="17">
        <v>30860</v>
      </c>
      <c r="D41" s="18">
        <v>1056</v>
      </c>
      <c r="E41" s="17">
        <v>22093</v>
      </c>
      <c r="F41" s="18">
        <v>14516</v>
      </c>
      <c r="G41" s="19">
        <v>22229</v>
      </c>
      <c r="H41" s="20">
        <f t="shared" si="16"/>
        <v>0.63628188323522061</v>
      </c>
      <c r="I41" s="21">
        <f t="shared" si="17"/>
        <v>2.1772963988865635E-2</v>
      </c>
      <c r="J41" s="21">
        <f t="shared" si="18"/>
        <v>-3.1756226284633926E-2</v>
      </c>
      <c r="K41" s="22" t="str">
        <f t="shared" si="19"/>
        <v>Below Average</v>
      </c>
      <c r="L41" s="18">
        <v>11993</v>
      </c>
      <c r="M41" s="18">
        <v>295</v>
      </c>
      <c r="N41" s="23">
        <v>14219</v>
      </c>
      <c r="O41" s="23">
        <v>298</v>
      </c>
      <c r="P41" s="24">
        <f t="shared" si="20"/>
        <v>0.84344890639285464</v>
      </c>
      <c r="Q41" s="25">
        <f t="shared" si="21"/>
        <v>0.12183268866911834</v>
      </c>
      <c r="R41" s="22" t="str">
        <f t="shared" si="22"/>
        <v>Above Average</v>
      </c>
      <c r="S41" s="26">
        <v>29813</v>
      </c>
      <c r="T41" s="27">
        <v>978</v>
      </c>
      <c r="U41" s="21">
        <f t="shared" si="23"/>
        <v>0.96607258587167855</v>
      </c>
      <c r="V41" s="25">
        <f t="shared" si="24"/>
        <v>8.6944051811401302E-2</v>
      </c>
      <c r="W41" s="22" t="str">
        <f t="shared" si="25"/>
        <v>Above Average</v>
      </c>
      <c r="X41" s="21">
        <v>0.23300000000000001</v>
      </c>
      <c r="Y41" s="21">
        <v>1.4999999999999999E-2</v>
      </c>
      <c r="Z41" s="28">
        <f t="shared" si="26"/>
        <v>-0.10172388059701501</v>
      </c>
      <c r="AA41" s="29" t="str">
        <f t="shared" si="27"/>
        <v>Below Average</v>
      </c>
      <c r="AB41" s="30">
        <v>0.88200000000000001</v>
      </c>
      <c r="AC41" s="21">
        <v>1.7000000000000001E-2</v>
      </c>
      <c r="AD41" s="31">
        <f t="shared" si="28"/>
        <v>-4.3059701492537128E-3</v>
      </c>
      <c r="AE41" s="22" t="str">
        <f t="shared" si="29"/>
        <v>Below Average</v>
      </c>
      <c r="AF41" s="32">
        <v>36.299999999999997</v>
      </c>
      <c r="AG41" s="29">
        <v>1.2</v>
      </c>
      <c r="AH41" s="33">
        <f t="shared" si="30"/>
        <v>-2.0126865671641809</v>
      </c>
      <c r="AI41" s="22" t="str">
        <f t="shared" si="31"/>
        <v>Below Average</v>
      </c>
      <c r="AJ41" s="30">
        <f>ABS(VLOOKUP(B41,'Political Comp. Calculation'!A:B,2,FALSE))/100</f>
        <v>0.16840406552862747</v>
      </c>
      <c r="AK41" s="22" t="s">
        <v>345</v>
      </c>
    </row>
    <row r="42" spans="1:37" x14ac:dyDescent="0.2">
      <c r="A42" s="16" t="s">
        <v>195</v>
      </c>
      <c r="B42" s="14" t="s">
        <v>41</v>
      </c>
      <c r="C42" s="17">
        <v>29761</v>
      </c>
      <c r="D42" s="18">
        <v>760</v>
      </c>
      <c r="E42" s="17">
        <v>20613</v>
      </c>
      <c r="F42" s="18">
        <v>14896</v>
      </c>
      <c r="G42" s="19">
        <v>21331</v>
      </c>
      <c r="H42" s="20">
        <f t="shared" si="16"/>
        <v>0.63704278623738764</v>
      </c>
      <c r="I42" s="21">
        <f t="shared" si="17"/>
        <v>1.6268019137139711E-2</v>
      </c>
      <c r="J42" s="21">
        <f t="shared" si="18"/>
        <v>-3.0995323282466902E-2</v>
      </c>
      <c r="K42" s="22" t="str">
        <f t="shared" si="19"/>
        <v>Below Average</v>
      </c>
      <c r="L42" s="18">
        <v>12895</v>
      </c>
      <c r="M42" s="18">
        <v>310</v>
      </c>
      <c r="N42" s="23">
        <v>16026</v>
      </c>
      <c r="O42" s="23">
        <v>340</v>
      </c>
      <c r="P42" s="24">
        <f t="shared" si="20"/>
        <v>0.80462997628853117</v>
      </c>
      <c r="Q42" s="25">
        <f t="shared" si="21"/>
        <v>8.3013758564794871E-2</v>
      </c>
      <c r="R42" s="22" t="str">
        <f t="shared" si="22"/>
        <v>Above Average</v>
      </c>
      <c r="S42" s="26">
        <v>29142</v>
      </c>
      <c r="T42" s="27">
        <v>674</v>
      </c>
      <c r="U42" s="21">
        <f t="shared" si="23"/>
        <v>0.97920096770941834</v>
      </c>
      <c r="V42" s="25">
        <f t="shared" si="24"/>
        <v>0.10007243364914109</v>
      </c>
      <c r="W42" s="22" t="str">
        <f t="shared" si="25"/>
        <v>Above Average</v>
      </c>
      <c r="X42" s="21">
        <v>0.192</v>
      </c>
      <c r="Y42" s="21">
        <v>1.1000000000000001E-2</v>
      </c>
      <c r="Z42" s="28">
        <f t="shared" si="26"/>
        <v>-0.14272388059701502</v>
      </c>
      <c r="AA42" s="29" t="str">
        <f t="shared" si="27"/>
        <v>Below Average</v>
      </c>
      <c r="AB42" s="30">
        <v>0.91200000000000003</v>
      </c>
      <c r="AC42" s="21">
        <v>1.3999999999999999E-2</v>
      </c>
      <c r="AD42" s="31">
        <f t="shared" si="28"/>
        <v>2.5694029850746314E-2</v>
      </c>
      <c r="AE42" s="22" t="str">
        <f t="shared" si="29"/>
        <v>Average</v>
      </c>
      <c r="AF42" s="32">
        <v>42.3</v>
      </c>
      <c r="AG42" s="29">
        <v>0.9</v>
      </c>
      <c r="AH42" s="33">
        <f t="shared" si="30"/>
        <v>3.9873134328358191</v>
      </c>
      <c r="AI42" s="22" t="str">
        <f t="shared" si="31"/>
        <v>Above Average</v>
      </c>
      <c r="AJ42" s="30">
        <f>ABS(VLOOKUP(B42,'Political Comp. Calculation'!A:B,2,FALSE))/100</f>
        <v>0.24089390075728009</v>
      </c>
      <c r="AK42" s="22" t="s">
        <v>345</v>
      </c>
    </row>
    <row r="43" spans="1:37" x14ac:dyDescent="0.2">
      <c r="A43" s="16" t="s">
        <v>196</v>
      </c>
      <c r="B43" s="14" t="s">
        <v>42</v>
      </c>
      <c r="C43" s="17">
        <v>30491</v>
      </c>
      <c r="D43" s="18">
        <v>676</v>
      </c>
      <c r="E43" s="17">
        <v>22189</v>
      </c>
      <c r="F43" s="18">
        <v>14032</v>
      </c>
      <c r="G43" s="19">
        <v>22203</v>
      </c>
      <c r="H43" s="20">
        <f t="shared" si="16"/>
        <v>0.63901622634811683</v>
      </c>
      <c r="I43" s="21">
        <f t="shared" si="17"/>
        <v>1.4167294251134166E-2</v>
      </c>
      <c r="J43" s="21">
        <f t="shared" si="18"/>
        <v>-2.9021883171737706E-2</v>
      </c>
      <c r="K43" s="22" t="str">
        <f t="shared" si="19"/>
        <v>Below Average</v>
      </c>
      <c r="L43" s="18">
        <v>11414</v>
      </c>
      <c r="M43" s="18">
        <v>314</v>
      </c>
      <c r="N43" s="23">
        <v>15465</v>
      </c>
      <c r="O43" s="23">
        <v>266</v>
      </c>
      <c r="P43" s="24">
        <f t="shared" si="20"/>
        <v>0.73805366957646301</v>
      </c>
      <c r="Q43" s="25">
        <f t="shared" si="21"/>
        <v>1.6437451852726714E-2</v>
      </c>
      <c r="R43" s="22" t="str">
        <f t="shared" si="22"/>
        <v>Average</v>
      </c>
      <c r="S43" s="26">
        <v>28591</v>
      </c>
      <c r="T43" s="27">
        <v>564</v>
      </c>
      <c r="U43" s="21">
        <f t="shared" si="23"/>
        <v>0.93768653045160866</v>
      </c>
      <c r="V43" s="25">
        <f t="shared" si="24"/>
        <v>5.8557996391331413E-2</v>
      </c>
      <c r="W43" s="22" t="str">
        <f t="shared" si="25"/>
        <v>Average</v>
      </c>
      <c r="X43" s="21">
        <v>0.318</v>
      </c>
      <c r="Y43" s="21">
        <v>1.6E-2</v>
      </c>
      <c r="Z43" s="28">
        <f t="shared" si="26"/>
        <v>-1.6723880597015017E-2</v>
      </c>
      <c r="AA43" s="29" t="str">
        <f t="shared" si="27"/>
        <v>Average</v>
      </c>
      <c r="AB43" s="30">
        <v>0.875</v>
      </c>
      <c r="AC43" s="21">
        <v>1.6E-2</v>
      </c>
      <c r="AD43" s="31">
        <f t="shared" si="28"/>
        <v>-1.1305970149253719E-2</v>
      </c>
      <c r="AE43" s="22" t="str">
        <f t="shared" si="29"/>
        <v>Below Average</v>
      </c>
      <c r="AF43" s="32">
        <v>35.6</v>
      </c>
      <c r="AG43" s="29">
        <v>0.5</v>
      </c>
      <c r="AH43" s="33">
        <f t="shared" si="30"/>
        <v>-2.7126865671641767</v>
      </c>
      <c r="AI43" s="22" t="str">
        <f t="shared" si="31"/>
        <v>Below Average</v>
      </c>
      <c r="AJ43" s="30">
        <f>ABS(VLOOKUP(B43,'Political Comp. Calculation'!A:B,2,FALSE))/100</f>
        <v>0.24319383682723686</v>
      </c>
      <c r="AK43" s="22" t="s">
        <v>345</v>
      </c>
    </row>
    <row r="44" spans="1:37" x14ac:dyDescent="0.2">
      <c r="A44" s="16" t="s">
        <v>197</v>
      </c>
      <c r="B44" s="14" t="s">
        <v>43</v>
      </c>
      <c r="C44" s="17">
        <v>29861</v>
      </c>
      <c r="D44" s="18">
        <v>1194</v>
      </c>
      <c r="E44" s="17">
        <v>22311</v>
      </c>
      <c r="F44" s="18">
        <v>13518</v>
      </c>
      <c r="G44" s="19">
        <v>21386</v>
      </c>
      <c r="H44" s="20">
        <f t="shared" si="16"/>
        <v>0.63970421906575237</v>
      </c>
      <c r="I44" s="21">
        <f t="shared" si="17"/>
        <v>2.5578742760272943E-2</v>
      </c>
      <c r="J44" s="21">
        <f t="shared" si="18"/>
        <v>-2.8333890454102173E-2</v>
      </c>
      <c r="K44" s="22" t="str">
        <f t="shared" si="19"/>
        <v>Below Average</v>
      </c>
      <c r="L44" s="18">
        <v>12607</v>
      </c>
      <c r="M44" s="18">
        <v>325</v>
      </c>
      <c r="N44" s="23">
        <v>15706</v>
      </c>
      <c r="O44" s="23">
        <v>258</v>
      </c>
      <c r="P44" s="24">
        <f t="shared" si="20"/>
        <v>0.80268687125939131</v>
      </c>
      <c r="Q44" s="25">
        <f t="shared" si="21"/>
        <v>8.1070653535655013E-2</v>
      </c>
      <c r="R44" s="22" t="str">
        <f t="shared" si="22"/>
        <v>Above Average</v>
      </c>
      <c r="S44" s="26">
        <v>26360</v>
      </c>
      <c r="T44" s="27">
        <v>1023</v>
      </c>
      <c r="U44" s="21">
        <f t="shared" si="23"/>
        <v>0.8827567730484579</v>
      </c>
      <c r="V44" s="25">
        <f t="shared" si="24"/>
        <v>3.6282389881806543E-3</v>
      </c>
      <c r="W44" s="22" t="str">
        <f t="shared" si="25"/>
        <v>Average</v>
      </c>
      <c r="X44" s="21">
        <v>0.22</v>
      </c>
      <c r="Y44" s="21">
        <v>1.4999999999999999E-2</v>
      </c>
      <c r="Z44" s="28">
        <f t="shared" si="26"/>
        <v>-0.11472388059701502</v>
      </c>
      <c r="AA44" s="29" t="str">
        <f t="shared" si="27"/>
        <v>Below Average</v>
      </c>
      <c r="AB44" s="30">
        <v>0.91400000000000003</v>
      </c>
      <c r="AC44" s="21">
        <v>1.4999999999999999E-2</v>
      </c>
      <c r="AD44" s="31">
        <f t="shared" si="28"/>
        <v>2.7694029850746316E-2</v>
      </c>
      <c r="AE44" s="22" t="str">
        <f t="shared" si="29"/>
        <v>Average</v>
      </c>
      <c r="AF44" s="32">
        <v>39.9</v>
      </c>
      <c r="AG44" s="29">
        <v>1</v>
      </c>
      <c r="AH44" s="33">
        <f t="shared" si="30"/>
        <v>1.5873134328358205</v>
      </c>
      <c r="AI44" s="22" t="str">
        <f t="shared" si="31"/>
        <v>Average</v>
      </c>
      <c r="AJ44" s="30">
        <f>ABS(VLOOKUP(B44,'Political Comp. Calculation'!A:B,2,FALSE))/100</f>
        <v>8.0419751924611163E-2</v>
      </c>
      <c r="AK44" s="22" t="s">
        <v>350</v>
      </c>
    </row>
    <row r="45" spans="1:37" x14ac:dyDescent="0.2">
      <c r="A45" s="16" t="s">
        <v>198</v>
      </c>
      <c r="B45" s="14" t="s">
        <v>44</v>
      </c>
      <c r="C45" s="17">
        <v>28852</v>
      </c>
      <c r="D45" s="18">
        <v>629</v>
      </c>
      <c r="E45" s="17">
        <v>20815</v>
      </c>
      <c r="F45" s="18">
        <v>14119</v>
      </c>
      <c r="G45" s="19">
        <v>20435</v>
      </c>
      <c r="H45" s="20">
        <f t="shared" si="16"/>
        <v>0.63999408805671854</v>
      </c>
      <c r="I45" s="21">
        <f t="shared" si="17"/>
        <v>1.3952456723543505E-2</v>
      </c>
      <c r="J45" s="21">
        <f t="shared" si="18"/>
        <v>-2.8044021463136004E-2</v>
      </c>
      <c r="K45" s="22" t="str">
        <f t="shared" si="19"/>
        <v>Below Average</v>
      </c>
      <c r="L45" s="18">
        <v>12413</v>
      </c>
      <c r="M45" s="18">
        <v>254</v>
      </c>
      <c r="N45" s="23">
        <v>15439</v>
      </c>
      <c r="O45" s="23">
        <v>274</v>
      </c>
      <c r="P45" s="24">
        <f t="shared" si="20"/>
        <v>0.8040028499255133</v>
      </c>
      <c r="Q45" s="25">
        <f t="shared" si="21"/>
        <v>8.2386632201776999E-2</v>
      </c>
      <c r="R45" s="22" t="str">
        <f t="shared" si="22"/>
        <v>Above Average</v>
      </c>
      <c r="S45" s="26">
        <v>27600</v>
      </c>
      <c r="T45" s="27">
        <v>515</v>
      </c>
      <c r="U45" s="21">
        <f t="shared" si="23"/>
        <v>0.95660612782476084</v>
      </c>
      <c r="V45" s="25">
        <f t="shared" si="24"/>
        <v>7.7477593764483599E-2</v>
      </c>
      <c r="W45" s="22" t="str">
        <f t="shared" si="25"/>
        <v>Above Average</v>
      </c>
      <c r="X45" s="21">
        <v>0.20899999999999999</v>
      </c>
      <c r="Y45" s="21">
        <v>9.0000000000000011E-3</v>
      </c>
      <c r="Z45" s="28">
        <f t="shared" si="26"/>
        <v>-0.12572388059701503</v>
      </c>
      <c r="AA45" s="29" t="str">
        <f t="shared" si="27"/>
        <v>Below Average</v>
      </c>
      <c r="AB45" s="30">
        <v>0.91100000000000003</v>
      </c>
      <c r="AC45" s="21">
        <v>9.0000000000000011E-3</v>
      </c>
      <c r="AD45" s="31">
        <f t="shared" si="28"/>
        <v>2.4694029850746313E-2</v>
      </c>
      <c r="AE45" s="22" t="str">
        <f t="shared" si="29"/>
        <v>Average</v>
      </c>
      <c r="AF45" s="32">
        <v>41</v>
      </c>
      <c r="AG45" s="29">
        <v>0.9</v>
      </c>
      <c r="AH45" s="33">
        <f t="shared" si="30"/>
        <v>2.6873134328358219</v>
      </c>
      <c r="AI45" s="22" t="str">
        <f t="shared" si="31"/>
        <v>Above Average</v>
      </c>
      <c r="AJ45" s="30">
        <f>ABS(VLOOKUP(B45,'Political Comp. Calculation'!A:B,2,FALSE))/100</f>
        <v>0.16524911190652827</v>
      </c>
      <c r="AK45" s="22" t="s">
        <v>345</v>
      </c>
    </row>
    <row r="46" spans="1:37" x14ac:dyDescent="0.2">
      <c r="A46" s="16" t="s">
        <v>199</v>
      </c>
      <c r="B46" s="14" t="s">
        <v>45</v>
      </c>
      <c r="C46" s="17">
        <v>31205</v>
      </c>
      <c r="D46" s="18">
        <v>543</v>
      </c>
      <c r="E46" s="17">
        <v>22048</v>
      </c>
      <c r="F46" s="18">
        <v>15319</v>
      </c>
      <c r="G46" s="19">
        <v>22579</v>
      </c>
      <c r="H46" s="20">
        <f t="shared" si="16"/>
        <v>0.64054005186151086</v>
      </c>
      <c r="I46" s="21">
        <f t="shared" si="17"/>
        <v>1.1146074288120644E-2</v>
      </c>
      <c r="J46" s="21">
        <f t="shared" si="18"/>
        <v>-2.7498057658343678E-2</v>
      </c>
      <c r="K46" s="22" t="str">
        <f t="shared" si="19"/>
        <v>Below Average</v>
      </c>
      <c r="L46" s="18">
        <v>12954</v>
      </c>
      <c r="M46" s="18">
        <v>306</v>
      </c>
      <c r="N46" s="23">
        <v>16993</v>
      </c>
      <c r="O46" s="23">
        <v>262</v>
      </c>
      <c r="P46" s="24">
        <f t="shared" si="20"/>
        <v>0.76231389395633498</v>
      </c>
      <c r="Q46" s="25">
        <f t="shared" si="21"/>
        <v>4.0697676232598679E-2</v>
      </c>
      <c r="R46" s="22" t="str">
        <f t="shared" si="22"/>
        <v>Average</v>
      </c>
      <c r="S46" s="26">
        <v>29838</v>
      </c>
      <c r="T46" s="27">
        <v>447</v>
      </c>
      <c r="U46" s="21">
        <f t="shared" si="23"/>
        <v>0.9561929178016344</v>
      </c>
      <c r="V46" s="25">
        <f t="shared" si="24"/>
        <v>7.7064383741357156E-2</v>
      </c>
      <c r="W46" s="22" t="str">
        <f t="shared" si="25"/>
        <v>Above Average</v>
      </c>
      <c r="X46" s="21">
        <v>0.26800000000000002</v>
      </c>
      <c r="Y46" s="21">
        <v>1.3000000000000001E-2</v>
      </c>
      <c r="Z46" s="28">
        <f t="shared" si="26"/>
        <v>-6.6723880597015006E-2</v>
      </c>
      <c r="AA46" s="29" t="str">
        <f t="shared" si="27"/>
        <v>Average</v>
      </c>
      <c r="AB46" s="30">
        <v>0.90400000000000003</v>
      </c>
      <c r="AC46" s="21">
        <v>0.01</v>
      </c>
      <c r="AD46" s="31">
        <f t="shared" si="28"/>
        <v>1.7694029850746307E-2</v>
      </c>
      <c r="AE46" s="22" t="str">
        <f t="shared" si="29"/>
        <v>Average</v>
      </c>
      <c r="AF46" s="32">
        <v>46.8</v>
      </c>
      <c r="AG46" s="29">
        <v>0.6</v>
      </c>
      <c r="AH46" s="33">
        <f t="shared" si="30"/>
        <v>8.4873134328358191</v>
      </c>
      <c r="AI46" s="22" t="str">
        <f t="shared" si="31"/>
        <v>Above Average</v>
      </c>
      <c r="AJ46" s="30">
        <f>ABS(VLOOKUP(B46,'Political Comp. Calculation'!A:B,2,FALSE))/100</f>
        <v>0.14309061122250882</v>
      </c>
      <c r="AK46" s="22" t="s">
        <v>345</v>
      </c>
    </row>
    <row r="47" spans="1:37" x14ac:dyDescent="0.2">
      <c r="A47" s="16" t="s">
        <v>200</v>
      </c>
      <c r="B47" s="14" t="s">
        <v>46</v>
      </c>
      <c r="C47" s="17">
        <v>29115</v>
      </c>
      <c r="D47" s="18">
        <v>341</v>
      </c>
      <c r="E47" s="17">
        <v>20428</v>
      </c>
      <c r="F47" s="18">
        <v>15479</v>
      </c>
      <c r="G47" s="19">
        <v>20087</v>
      </c>
      <c r="H47" s="20">
        <f t="shared" si="16"/>
        <v>0.64115498350535005</v>
      </c>
      <c r="I47" s="21">
        <f t="shared" si="17"/>
        <v>7.5093199167207692E-3</v>
      </c>
      <c r="J47" s="21">
        <f t="shared" si="18"/>
        <v>-2.6883126014504488E-2</v>
      </c>
      <c r="K47" s="22" t="str">
        <f t="shared" si="19"/>
        <v>Below Average</v>
      </c>
      <c r="L47" s="18">
        <v>12182</v>
      </c>
      <c r="M47" s="18">
        <v>281</v>
      </c>
      <c r="N47" s="23">
        <v>16113</v>
      </c>
      <c r="O47" s="23">
        <v>281</v>
      </c>
      <c r="P47" s="24">
        <f t="shared" si="20"/>
        <v>0.75603549928629055</v>
      </c>
      <c r="Q47" s="25">
        <f t="shared" si="21"/>
        <v>3.4419281562554249E-2</v>
      </c>
      <c r="R47" s="22" t="str">
        <f t="shared" si="22"/>
        <v>Average</v>
      </c>
      <c r="S47" s="26">
        <v>27675</v>
      </c>
      <c r="T47" s="27">
        <v>223</v>
      </c>
      <c r="U47" s="21">
        <f t="shared" si="23"/>
        <v>0.95054095826893359</v>
      </c>
      <c r="V47" s="25">
        <f t="shared" si="24"/>
        <v>7.1412424208656344E-2</v>
      </c>
      <c r="W47" s="22" t="str">
        <f t="shared" si="25"/>
        <v>Above Average</v>
      </c>
      <c r="X47" s="21">
        <v>0.16200000000000001</v>
      </c>
      <c r="Y47" s="21">
        <v>0.01</v>
      </c>
      <c r="Z47" s="28">
        <f t="shared" si="26"/>
        <v>-0.17272388059701502</v>
      </c>
      <c r="AA47" s="29" t="str">
        <f t="shared" si="27"/>
        <v>Below Average</v>
      </c>
      <c r="AB47" s="30">
        <v>0.88800000000000001</v>
      </c>
      <c r="AC47" s="21">
        <v>1.1000000000000001E-2</v>
      </c>
      <c r="AD47" s="31">
        <f t="shared" si="28"/>
        <v>1.6940298507462925E-3</v>
      </c>
      <c r="AE47" s="22" t="str">
        <f t="shared" si="29"/>
        <v>Average</v>
      </c>
      <c r="AF47" s="32">
        <v>44</v>
      </c>
      <c r="AG47" s="29">
        <v>0.4</v>
      </c>
      <c r="AH47" s="33">
        <f t="shared" si="30"/>
        <v>5.6873134328358219</v>
      </c>
      <c r="AI47" s="22" t="str">
        <f t="shared" si="31"/>
        <v>Above Average</v>
      </c>
      <c r="AJ47" s="30">
        <f>ABS(VLOOKUP(B47,'Political Comp. Calculation'!A:B,2,FALSE))/100</f>
        <v>3.1997025632075078E-2</v>
      </c>
      <c r="AK47" s="22" t="s">
        <v>344</v>
      </c>
    </row>
    <row r="48" spans="1:37" x14ac:dyDescent="0.2">
      <c r="A48" s="16" t="s">
        <v>201</v>
      </c>
      <c r="B48" s="14" t="s">
        <v>47</v>
      </c>
      <c r="C48" s="17">
        <v>29714</v>
      </c>
      <c r="D48" s="18">
        <v>1128</v>
      </c>
      <c r="E48" s="17">
        <v>21729</v>
      </c>
      <c r="F48" s="18">
        <v>13338</v>
      </c>
      <c r="G48" s="19">
        <v>22083</v>
      </c>
      <c r="H48" s="20">
        <f t="shared" si="16"/>
        <v>0.64203717747162747</v>
      </c>
      <c r="I48" s="21">
        <f t="shared" si="17"/>
        <v>2.4372953361647576E-2</v>
      </c>
      <c r="J48" s="21">
        <f t="shared" si="18"/>
        <v>-2.6000932048227066E-2</v>
      </c>
      <c r="K48" s="22" t="str">
        <f t="shared" si="19"/>
        <v>Average</v>
      </c>
      <c r="L48" s="18">
        <v>10710</v>
      </c>
      <c r="M48" s="18">
        <v>331</v>
      </c>
      <c r="N48" s="23">
        <v>15086</v>
      </c>
      <c r="O48" s="23">
        <v>292</v>
      </c>
      <c r="P48" s="24">
        <f t="shared" si="20"/>
        <v>0.70992973617923905</v>
      </c>
      <c r="Q48" s="25">
        <f t="shared" si="21"/>
        <v>-1.1686481544497251E-2</v>
      </c>
      <c r="R48" s="22" t="str">
        <f t="shared" si="22"/>
        <v>Below Average</v>
      </c>
      <c r="S48" s="26">
        <v>27597</v>
      </c>
      <c r="T48" s="27">
        <v>1018</v>
      </c>
      <c r="U48" s="21">
        <f t="shared" si="23"/>
        <v>0.9287541226357946</v>
      </c>
      <c r="V48" s="25">
        <f t="shared" si="24"/>
        <v>4.9625588575517354E-2</v>
      </c>
      <c r="W48" s="22" t="str">
        <f t="shared" si="25"/>
        <v>Average</v>
      </c>
      <c r="X48" s="21">
        <v>0.245</v>
      </c>
      <c r="Y48" s="21">
        <v>1.6E-2</v>
      </c>
      <c r="Z48" s="28">
        <f t="shared" si="26"/>
        <v>-8.9723880597015027E-2</v>
      </c>
      <c r="AA48" s="29" t="str">
        <f t="shared" si="27"/>
        <v>Average</v>
      </c>
      <c r="AB48" s="30">
        <v>0.92599999999999993</v>
      </c>
      <c r="AC48" s="21">
        <v>1.3999999999999999E-2</v>
      </c>
      <c r="AD48" s="31">
        <f t="shared" si="28"/>
        <v>3.9694029850746215E-2</v>
      </c>
      <c r="AE48" s="22" t="str">
        <f t="shared" si="29"/>
        <v>Above Average</v>
      </c>
      <c r="AF48" s="32">
        <v>38</v>
      </c>
      <c r="AG48" s="29">
        <v>1</v>
      </c>
      <c r="AH48" s="33">
        <f t="shared" si="30"/>
        <v>-0.31268656716417809</v>
      </c>
      <c r="AI48" s="22" t="str">
        <f t="shared" si="31"/>
        <v>Average</v>
      </c>
      <c r="AJ48" s="30">
        <f>ABS(VLOOKUP(B48,'Political Comp. Calculation'!A:B,2,FALSE))/100</f>
        <v>0.11055623834532867</v>
      </c>
      <c r="AK48" s="22" t="s">
        <v>345</v>
      </c>
    </row>
    <row r="49" spans="1:37" x14ac:dyDescent="0.2">
      <c r="A49" s="16" t="s">
        <v>202</v>
      </c>
      <c r="B49" s="14" t="s">
        <v>48</v>
      </c>
      <c r="C49" s="17">
        <v>28927</v>
      </c>
      <c r="D49" s="18">
        <v>612</v>
      </c>
      <c r="E49" s="17">
        <v>19898</v>
      </c>
      <c r="F49" s="18">
        <v>15518</v>
      </c>
      <c r="G49" s="19">
        <v>20307</v>
      </c>
      <c r="H49" s="20">
        <f t="shared" si="16"/>
        <v>0.64239814161090225</v>
      </c>
      <c r="I49" s="21">
        <f t="shared" si="17"/>
        <v>1.3591027851691084E-2</v>
      </c>
      <c r="J49" s="21">
        <f t="shared" si="18"/>
        <v>-2.5639967908952288E-2</v>
      </c>
      <c r="K49" s="22" t="str">
        <f t="shared" si="19"/>
        <v>Average</v>
      </c>
      <c r="L49" s="18">
        <v>11198</v>
      </c>
      <c r="M49" s="18">
        <v>311</v>
      </c>
      <c r="N49" s="23">
        <v>15631</v>
      </c>
      <c r="O49" s="23">
        <v>227</v>
      </c>
      <c r="P49" s="24">
        <f t="shared" si="20"/>
        <v>0.71639690358902186</v>
      </c>
      <c r="Q49" s="25">
        <f t="shared" si="21"/>
        <v>-5.2193141347144367E-3</v>
      </c>
      <c r="R49" s="22" t="str">
        <f t="shared" si="22"/>
        <v>Average</v>
      </c>
      <c r="S49" s="26">
        <v>26239</v>
      </c>
      <c r="T49" s="27">
        <v>187</v>
      </c>
      <c r="U49" s="21">
        <f t="shared" si="23"/>
        <v>0.90707643378158809</v>
      </c>
      <c r="V49" s="25">
        <f t="shared" si="24"/>
        <v>2.7947899721310843E-2</v>
      </c>
      <c r="W49" s="22" t="str">
        <f t="shared" si="25"/>
        <v>Average</v>
      </c>
      <c r="X49" s="21">
        <v>0.22500000000000001</v>
      </c>
      <c r="Y49" s="21">
        <v>1.1000000000000001E-2</v>
      </c>
      <c r="Z49" s="28">
        <f t="shared" si="26"/>
        <v>-0.10972388059701502</v>
      </c>
      <c r="AA49" s="29" t="str">
        <f t="shared" si="27"/>
        <v>Below Average</v>
      </c>
      <c r="AB49" s="30">
        <v>0.88</v>
      </c>
      <c r="AC49" s="21">
        <v>1.1000000000000001E-2</v>
      </c>
      <c r="AD49" s="31">
        <f t="shared" si="28"/>
        <v>-6.3059701492537146E-3</v>
      </c>
      <c r="AE49" s="22" t="str">
        <f t="shared" si="29"/>
        <v>Below Average</v>
      </c>
      <c r="AF49" s="32">
        <v>39.799999999999997</v>
      </c>
      <c r="AG49" s="29">
        <v>0.5</v>
      </c>
      <c r="AH49" s="33">
        <f t="shared" si="30"/>
        <v>1.4873134328358191</v>
      </c>
      <c r="AI49" s="22" t="str">
        <f t="shared" si="31"/>
        <v>Average</v>
      </c>
      <c r="AJ49" s="30">
        <f>ABS(VLOOKUP(B49,'Political Comp. Calculation'!A:B,2,FALSE))/100</f>
        <v>2.6434194040985898E-3</v>
      </c>
      <c r="AK49" s="22" t="s">
        <v>344</v>
      </c>
    </row>
    <row r="50" spans="1:37" x14ac:dyDescent="0.2">
      <c r="A50" s="16" t="s">
        <v>203</v>
      </c>
      <c r="B50" s="14" t="s">
        <v>49</v>
      </c>
      <c r="C50" s="17">
        <v>28465</v>
      </c>
      <c r="D50" s="18">
        <v>1018</v>
      </c>
      <c r="E50" s="17">
        <v>20536</v>
      </c>
      <c r="F50" s="18">
        <v>13542</v>
      </c>
      <c r="G50" s="19">
        <v>20821</v>
      </c>
      <c r="H50" s="20">
        <f t="shared" si="16"/>
        <v>0.64370637823286392</v>
      </c>
      <c r="I50" s="21">
        <f t="shared" si="17"/>
        <v>2.3021011524365198E-2</v>
      </c>
      <c r="J50" s="21">
        <f t="shared" si="18"/>
        <v>-2.4331731286990621E-2</v>
      </c>
      <c r="K50" s="22" t="str">
        <f t="shared" si="19"/>
        <v>Average</v>
      </c>
      <c r="L50" s="18">
        <v>10973</v>
      </c>
      <c r="M50" s="18">
        <v>363</v>
      </c>
      <c r="N50" s="23">
        <v>14616</v>
      </c>
      <c r="O50" s="23">
        <v>303</v>
      </c>
      <c r="P50" s="24">
        <f t="shared" si="20"/>
        <v>0.75075259989053089</v>
      </c>
      <c r="Q50" s="25">
        <f t="shared" si="21"/>
        <v>2.9136382166794594E-2</v>
      </c>
      <c r="R50" s="22" t="str">
        <f t="shared" si="22"/>
        <v>Average</v>
      </c>
      <c r="S50" s="26">
        <v>27235</v>
      </c>
      <c r="T50" s="27">
        <v>877</v>
      </c>
      <c r="U50" s="21">
        <f t="shared" si="23"/>
        <v>0.95678903917091163</v>
      </c>
      <c r="V50" s="25">
        <f t="shared" si="24"/>
        <v>7.7660505110634381E-2</v>
      </c>
      <c r="W50" s="22" t="str">
        <f t="shared" si="25"/>
        <v>Above Average</v>
      </c>
      <c r="X50" s="21">
        <v>0.252</v>
      </c>
      <c r="Y50" s="21">
        <v>2.1000000000000001E-2</v>
      </c>
      <c r="Z50" s="28">
        <f t="shared" si="26"/>
        <v>-8.272388059701502E-2</v>
      </c>
      <c r="AA50" s="29" t="str">
        <f t="shared" si="27"/>
        <v>Average</v>
      </c>
      <c r="AB50" s="30">
        <v>0.91800000000000004</v>
      </c>
      <c r="AC50" s="21">
        <v>1.6E-2</v>
      </c>
      <c r="AD50" s="31">
        <f t="shared" si="28"/>
        <v>3.1694029850746319E-2</v>
      </c>
      <c r="AE50" s="22" t="str">
        <f t="shared" si="29"/>
        <v>Average</v>
      </c>
      <c r="AF50" s="32">
        <v>35.700000000000003</v>
      </c>
      <c r="AG50" s="29">
        <v>1.1000000000000001</v>
      </c>
      <c r="AH50" s="33">
        <f t="shared" si="30"/>
        <v>-2.6126865671641752</v>
      </c>
      <c r="AI50" s="22" t="str">
        <f t="shared" si="31"/>
        <v>Below Average</v>
      </c>
      <c r="AJ50" s="30">
        <f>ABS(VLOOKUP(B50,'Political Comp. Calculation'!A:B,2,FALSE))/100</f>
        <v>0.21987646335122676</v>
      </c>
      <c r="AK50" s="22" t="s">
        <v>345</v>
      </c>
    </row>
    <row r="51" spans="1:37" x14ac:dyDescent="0.2">
      <c r="A51" s="16" t="s">
        <v>204</v>
      </c>
      <c r="B51" s="14" t="s">
        <v>50</v>
      </c>
      <c r="C51" s="17">
        <v>30379</v>
      </c>
      <c r="D51" s="18">
        <v>886</v>
      </c>
      <c r="E51" s="17">
        <v>21289</v>
      </c>
      <c r="F51" s="18">
        <v>16481</v>
      </c>
      <c r="G51" s="19">
        <v>20874</v>
      </c>
      <c r="H51" s="20">
        <f t="shared" si="16"/>
        <v>0.64401861473291722</v>
      </c>
      <c r="I51" s="21">
        <f t="shared" si="17"/>
        <v>1.8782727958568946E-2</v>
      </c>
      <c r="J51" s="21">
        <f t="shared" si="18"/>
        <v>-2.4019494786937323E-2</v>
      </c>
      <c r="K51" s="22" t="str">
        <f t="shared" si="19"/>
        <v>Average</v>
      </c>
      <c r="L51" s="18">
        <v>13506</v>
      </c>
      <c r="M51" s="18">
        <v>434</v>
      </c>
      <c r="N51" s="23">
        <v>17099</v>
      </c>
      <c r="O51" s="23">
        <v>388</v>
      </c>
      <c r="P51" s="24">
        <f t="shared" si="20"/>
        <v>0.78987075267559503</v>
      </c>
      <c r="Q51" s="25">
        <f t="shared" si="21"/>
        <v>6.8254534951858736E-2</v>
      </c>
      <c r="R51" s="22" t="str">
        <f t="shared" si="22"/>
        <v>Average</v>
      </c>
      <c r="S51" s="26">
        <v>29215</v>
      </c>
      <c r="T51" s="27">
        <v>853</v>
      </c>
      <c r="U51" s="21">
        <f t="shared" si="23"/>
        <v>0.96168405806642743</v>
      </c>
      <c r="V51" s="25">
        <f t="shared" si="24"/>
        <v>8.2555524006150183E-2</v>
      </c>
      <c r="W51" s="22" t="str">
        <f t="shared" si="25"/>
        <v>Above Average</v>
      </c>
      <c r="X51" s="21">
        <v>0.17300000000000001</v>
      </c>
      <c r="Y51" s="21">
        <v>1.3000000000000001E-2</v>
      </c>
      <c r="Z51" s="28">
        <f t="shared" si="26"/>
        <v>-0.16172388059701501</v>
      </c>
      <c r="AA51" s="29" t="str">
        <f t="shared" si="27"/>
        <v>Below Average</v>
      </c>
      <c r="AB51" s="30">
        <v>0.85199999999999998</v>
      </c>
      <c r="AC51" s="21">
        <v>1.6E-2</v>
      </c>
      <c r="AD51" s="31">
        <f t="shared" si="28"/>
        <v>-3.4305970149253739E-2</v>
      </c>
      <c r="AE51" s="22" t="str">
        <f t="shared" si="29"/>
        <v>Below Average</v>
      </c>
      <c r="AF51" s="32">
        <v>45.2</v>
      </c>
      <c r="AG51" s="29">
        <v>1</v>
      </c>
      <c r="AH51" s="33">
        <f t="shared" si="30"/>
        <v>6.8873134328358248</v>
      </c>
      <c r="AI51" s="22" t="str">
        <f t="shared" si="31"/>
        <v>Above Average</v>
      </c>
      <c r="AJ51" s="30">
        <f>ABS(VLOOKUP(B51,'Political Comp. Calculation'!A:B,2,FALSE))/100</f>
        <v>0.28710277590529187</v>
      </c>
      <c r="AK51" s="22" t="s">
        <v>345</v>
      </c>
    </row>
    <row r="52" spans="1:37" x14ac:dyDescent="0.2">
      <c r="A52" s="16" t="s">
        <v>205</v>
      </c>
      <c r="B52" s="14" t="s">
        <v>51</v>
      </c>
      <c r="C52" s="17">
        <v>28961</v>
      </c>
      <c r="D52" s="18">
        <v>296</v>
      </c>
      <c r="E52" s="17">
        <v>20406</v>
      </c>
      <c r="F52" s="18">
        <v>15086</v>
      </c>
      <c r="G52" s="19">
        <v>20479</v>
      </c>
      <c r="H52" s="20">
        <f t="shared" si="16"/>
        <v>0.64427848285874934</v>
      </c>
      <c r="I52" s="21">
        <f t="shared" si="17"/>
        <v>6.5849394332443412E-3</v>
      </c>
      <c r="J52" s="21">
        <f t="shared" si="18"/>
        <v>-2.3759626661105204E-2</v>
      </c>
      <c r="K52" s="22" t="str">
        <f t="shared" si="19"/>
        <v>Average</v>
      </c>
      <c r="L52" s="18">
        <v>12719</v>
      </c>
      <c r="M52" s="18">
        <v>242</v>
      </c>
      <c r="N52" s="23">
        <v>16332</v>
      </c>
      <c r="O52" s="23">
        <v>213</v>
      </c>
      <c r="P52" s="24">
        <f t="shared" si="20"/>
        <v>0.77877785941709532</v>
      </c>
      <c r="Q52" s="25">
        <f t="shared" si="21"/>
        <v>5.7161641693359022E-2</v>
      </c>
      <c r="R52" s="22" t="str">
        <f t="shared" si="22"/>
        <v>Average</v>
      </c>
      <c r="S52" s="26">
        <v>28078</v>
      </c>
      <c r="T52" s="27">
        <v>240</v>
      </c>
      <c r="U52" s="21">
        <f t="shared" si="23"/>
        <v>0.9695107213148717</v>
      </c>
      <c r="V52" s="25">
        <f t="shared" si="24"/>
        <v>9.0382187254594459E-2</v>
      </c>
      <c r="W52" s="22" t="str">
        <f t="shared" si="25"/>
        <v>Above Average</v>
      </c>
      <c r="X52" s="21">
        <v>0.188</v>
      </c>
      <c r="Y52" s="21">
        <v>8.0000000000000002E-3</v>
      </c>
      <c r="Z52" s="28">
        <f t="shared" si="26"/>
        <v>-0.14672388059701502</v>
      </c>
      <c r="AA52" s="29" t="str">
        <f t="shared" si="27"/>
        <v>Below Average</v>
      </c>
      <c r="AB52" s="30">
        <v>0.89200000000000002</v>
      </c>
      <c r="AC52" s="21">
        <v>0.01</v>
      </c>
      <c r="AD52" s="31">
        <f t="shared" si="28"/>
        <v>5.6940298507462961E-3</v>
      </c>
      <c r="AE52" s="22" t="str">
        <f t="shared" si="29"/>
        <v>Average</v>
      </c>
      <c r="AF52" s="32">
        <v>44</v>
      </c>
      <c r="AG52" s="29">
        <v>0.4</v>
      </c>
      <c r="AH52" s="33">
        <f t="shared" si="30"/>
        <v>5.6873134328358219</v>
      </c>
      <c r="AI52" s="22" t="str">
        <f t="shared" si="31"/>
        <v>Above Average</v>
      </c>
      <c r="AJ52" s="30">
        <f>ABS(VLOOKUP(B52,'Political Comp. Calculation'!A:B,2,FALSE))/100</f>
        <v>0.18698705208061406</v>
      </c>
      <c r="AK52" s="22" t="s">
        <v>345</v>
      </c>
    </row>
    <row r="53" spans="1:37" x14ac:dyDescent="0.2">
      <c r="A53" s="16" t="s">
        <v>206</v>
      </c>
      <c r="B53" s="14" t="s">
        <v>52</v>
      </c>
      <c r="C53" s="17">
        <v>31550</v>
      </c>
      <c r="D53" s="18">
        <v>568</v>
      </c>
      <c r="E53" s="17">
        <v>21694</v>
      </c>
      <c r="F53" s="18">
        <v>17131</v>
      </c>
      <c r="G53" s="19">
        <v>22184</v>
      </c>
      <c r="H53" s="20">
        <f t="shared" si="16"/>
        <v>0.64478373258416366</v>
      </c>
      <c r="I53" s="21">
        <f t="shared" si="17"/>
        <v>1.1608150875049295E-2</v>
      </c>
      <c r="J53" s="21">
        <f t="shared" si="18"/>
        <v>-2.3254376935690879E-2</v>
      </c>
      <c r="K53" s="22" t="str">
        <f t="shared" si="19"/>
        <v>Average</v>
      </c>
      <c r="L53" s="18">
        <v>13472</v>
      </c>
      <c r="M53" s="18">
        <v>401</v>
      </c>
      <c r="N53" s="23">
        <v>17121</v>
      </c>
      <c r="O53" s="23">
        <v>402</v>
      </c>
      <c r="P53" s="24">
        <f t="shared" si="20"/>
        <v>0.78686992582208981</v>
      </c>
      <c r="Q53" s="25">
        <f t="shared" si="21"/>
        <v>6.5253708098353513E-2</v>
      </c>
      <c r="R53" s="22" t="str">
        <f t="shared" si="22"/>
        <v>Average</v>
      </c>
      <c r="S53" s="26">
        <v>30168</v>
      </c>
      <c r="T53" s="27">
        <v>477</v>
      </c>
      <c r="U53" s="21">
        <f t="shared" si="23"/>
        <v>0.95619651347068146</v>
      </c>
      <c r="V53" s="25">
        <f t="shared" si="24"/>
        <v>7.7067979410404219E-2</v>
      </c>
      <c r="W53" s="22" t="str">
        <f t="shared" si="25"/>
        <v>Above Average</v>
      </c>
      <c r="X53" s="21">
        <v>0.23300000000000001</v>
      </c>
      <c r="Y53" s="21">
        <v>1.3999999999999999E-2</v>
      </c>
      <c r="Z53" s="28">
        <f t="shared" si="26"/>
        <v>-0.10172388059701501</v>
      </c>
      <c r="AA53" s="29" t="str">
        <f t="shared" si="27"/>
        <v>Below Average</v>
      </c>
      <c r="AB53" s="30">
        <v>0.86599999999999999</v>
      </c>
      <c r="AC53" s="21">
        <v>1.7000000000000001E-2</v>
      </c>
      <c r="AD53" s="31">
        <f t="shared" si="28"/>
        <v>-2.0305970149253727E-2</v>
      </c>
      <c r="AE53" s="22" t="str">
        <f t="shared" si="29"/>
        <v>Below Average</v>
      </c>
      <c r="AF53" s="32">
        <v>46.3</v>
      </c>
      <c r="AG53" s="29">
        <v>0.7</v>
      </c>
      <c r="AH53" s="33">
        <f t="shared" si="30"/>
        <v>7.9873134328358191</v>
      </c>
      <c r="AI53" s="22" t="str">
        <f t="shared" si="31"/>
        <v>Above Average</v>
      </c>
      <c r="AJ53" s="30">
        <f>ABS(VLOOKUP(B53,'Political Comp. Calculation'!A:B,2,FALSE))/100</f>
        <v>2.8562827584939825E-2</v>
      </c>
      <c r="AK53" s="22" t="s">
        <v>344</v>
      </c>
    </row>
    <row r="54" spans="1:37" x14ac:dyDescent="0.2">
      <c r="A54" s="16" t="s">
        <v>207</v>
      </c>
      <c r="B54" s="14" t="s">
        <v>53</v>
      </c>
      <c r="C54" s="17">
        <v>30502</v>
      </c>
      <c r="D54" s="18">
        <v>609</v>
      </c>
      <c r="E54" s="17">
        <v>22089</v>
      </c>
      <c r="F54" s="18">
        <v>15023</v>
      </c>
      <c r="G54" s="19">
        <v>21896</v>
      </c>
      <c r="H54" s="20">
        <f t="shared" si="16"/>
        <v>0.64511105470281604</v>
      </c>
      <c r="I54" s="21">
        <f t="shared" si="17"/>
        <v>1.2880225306996729E-2</v>
      </c>
      <c r="J54" s="21">
        <f t="shared" si="18"/>
        <v>-2.2927054817038495E-2</v>
      </c>
      <c r="K54" s="22" t="str">
        <f t="shared" si="19"/>
        <v>Average</v>
      </c>
      <c r="L54" s="18">
        <v>12388</v>
      </c>
      <c r="M54" s="18">
        <v>319</v>
      </c>
      <c r="N54" s="23">
        <v>16570</v>
      </c>
      <c r="O54" s="23">
        <v>250</v>
      </c>
      <c r="P54" s="24">
        <f t="shared" si="20"/>
        <v>0.74761617380808687</v>
      </c>
      <c r="Q54" s="25">
        <f t="shared" si="21"/>
        <v>2.5999956084350573E-2</v>
      </c>
      <c r="R54" s="22" t="str">
        <f t="shared" si="22"/>
        <v>Average</v>
      </c>
      <c r="S54" s="26">
        <v>29216</v>
      </c>
      <c r="T54" s="27">
        <v>550</v>
      </c>
      <c r="U54" s="21">
        <f t="shared" si="23"/>
        <v>0.95783883024063998</v>
      </c>
      <c r="V54" s="25">
        <f t="shared" si="24"/>
        <v>7.8710296180362738E-2</v>
      </c>
      <c r="W54" s="22" t="str">
        <f t="shared" si="25"/>
        <v>Above Average</v>
      </c>
      <c r="X54" s="21">
        <v>0.23</v>
      </c>
      <c r="Y54" s="21">
        <v>1.3999999999999999E-2</v>
      </c>
      <c r="Z54" s="28">
        <f t="shared" si="26"/>
        <v>-0.10472388059701501</v>
      </c>
      <c r="AA54" s="29" t="str">
        <f t="shared" si="27"/>
        <v>Below Average</v>
      </c>
      <c r="AB54" s="30">
        <v>0.89100000000000001</v>
      </c>
      <c r="AC54" s="21">
        <v>1.3000000000000001E-2</v>
      </c>
      <c r="AD54" s="31">
        <f t="shared" si="28"/>
        <v>4.6940298507462952E-3</v>
      </c>
      <c r="AE54" s="22" t="str">
        <f t="shared" si="29"/>
        <v>Average</v>
      </c>
      <c r="AF54" s="32">
        <v>44.6</v>
      </c>
      <c r="AG54" s="29">
        <v>0.4</v>
      </c>
      <c r="AH54" s="33">
        <f t="shared" si="30"/>
        <v>6.2873134328358233</v>
      </c>
      <c r="AI54" s="22" t="str">
        <f t="shared" si="31"/>
        <v>Above Average</v>
      </c>
      <c r="AJ54" s="30">
        <f>ABS(VLOOKUP(B54,'Political Comp. Calculation'!A:B,2,FALSE))/100</f>
        <v>1.3715891857429713E-2</v>
      </c>
      <c r="AK54" s="22" t="s">
        <v>344</v>
      </c>
    </row>
    <row r="55" spans="1:37" x14ac:dyDescent="0.2">
      <c r="A55" s="16" t="s">
        <v>208</v>
      </c>
      <c r="B55" s="14" t="s">
        <v>54</v>
      </c>
      <c r="C55" s="17">
        <v>29505</v>
      </c>
      <c r="D55" s="18">
        <v>544</v>
      </c>
      <c r="E55" s="17">
        <v>21162</v>
      </c>
      <c r="F55" s="18">
        <v>15536</v>
      </c>
      <c r="G55" s="19">
        <v>20404</v>
      </c>
      <c r="H55" s="20">
        <f t="shared" si="16"/>
        <v>0.64533037391091141</v>
      </c>
      <c r="I55" s="21">
        <f t="shared" si="17"/>
        <v>1.1898312943824263E-2</v>
      </c>
      <c r="J55" s="21">
        <f t="shared" si="18"/>
        <v>-2.2707735608943125E-2</v>
      </c>
      <c r="K55" s="22" t="str">
        <f t="shared" si="19"/>
        <v>Average</v>
      </c>
      <c r="L55" s="18">
        <v>12621</v>
      </c>
      <c r="M55" s="18">
        <v>313</v>
      </c>
      <c r="N55" s="23">
        <v>16425</v>
      </c>
      <c r="O55" s="23">
        <v>282</v>
      </c>
      <c r="P55" s="24">
        <f t="shared" si="20"/>
        <v>0.76840182648401822</v>
      </c>
      <c r="Q55" s="25">
        <f t="shared" si="21"/>
        <v>4.6785608760281927E-2</v>
      </c>
      <c r="R55" s="22" t="str">
        <f t="shared" si="22"/>
        <v>Average</v>
      </c>
      <c r="S55" s="26">
        <v>27473</v>
      </c>
      <c r="T55" s="27">
        <v>347</v>
      </c>
      <c r="U55" s="21">
        <f t="shared" si="23"/>
        <v>0.93113031689544146</v>
      </c>
      <c r="V55" s="25">
        <f t="shared" si="24"/>
        <v>5.2001782835164212E-2</v>
      </c>
      <c r="W55" s="22" t="str">
        <f t="shared" si="25"/>
        <v>Average</v>
      </c>
      <c r="X55" s="21">
        <v>0.16300000000000001</v>
      </c>
      <c r="Y55" s="21">
        <v>0.01</v>
      </c>
      <c r="Z55" s="28">
        <f t="shared" si="26"/>
        <v>-0.17172388059701502</v>
      </c>
      <c r="AA55" s="29" t="str">
        <f t="shared" si="27"/>
        <v>Below Average</v>
      </c>
      <c r="AB55" s="30">
        <v>0.875</v>
      </c>
      <c r="AC55" s="21">
        <v>1.3000000000000001E-2</v>
      </c>
      <c r="AD55" s="31">
        <f t="shared" si="28"/>
        <v>-1.1305970149253719E-2</v>
      </c>
      <c r="AE55" s="22" t="str">
        <f t="shared" si="29"/>
        <v>Below Average</v>
      </c>
      <c r="AF55" s="32">
        <v>44.4</v>
      </c>
      <c r="AG55" s="29">
        <v>0.6</v>
      </c>
      <c r="AH55" s="33">
        <f t="shared" si="30"/>
        <v>6.0873134328358205</v>
      </c>
      <c r="AI55" s="22" t="str">
        <f t="shared" si="31"/>
        <v>Above Average</v>
      </c>
      <c r="AJ55" s="30">
        <f>ABS(VLOOKUP(B55,'Political Comp. Calculation'!A:B,2,FALSE))/100</f>
        <v>7.5037457275421215E-2</v>
      </c>
      <c r="AK55" s="22" t="s">
        <v>350</v>
      </c>
    </row>
    <row r="56" spans="1:37" x14ac:dyDescent="0.2">
      <c r="A56" s="16" t="s">
        <v>209</v>
      </c>
      <c r="B56" s="14" t="s">
        <v>55</v>
      </c>
      <c r="C56" s="17">
        <v>29115</v>
      </c>
      <c r="D56" s="18">
        <v>1211</v>
      </c>
      <c r="E56" s="17">
        <v>21747</v>
      </c>
      <c r="F56" s="18">
        <v>13127</v>
      </c>
      <c r="G56" s="19">
        <v>21410</v>
      </c>
      <c r="H56" s="20">
        <f t="shared" si="16"/>
        <v>0.64550394410555156</v>
      </c>
      <c r="I56" s="21">
        <f t="shared" si="17"/>
        <v>2.6848884640625847E-2</v>
      </c>
      <c r="J56" s="21">
        <f t="shared" si="18"/>
        <v>-2.2534165414302976E-2</v>
      </c>
      <c r="K56" s="22" t="str">
        <f t="shared" si="19"/>
        <v>Average</v>
      </c>
      <c r="L56" s="18">
        <v>11669</v>
      </c>
      <c r="M56" s="18">
        <v>421</v>
      </c>
      <c r="N56" s="23">
        <v>14920</v>
      </c>
      <c r="O56" s="23">
        <v>313</v>
      </c>
      <c r="P56" s="24">
        <f t="shared" si="20"/>
        <v>0.78210455764075071</v>
      </c>
      <c r="Q56" s="25">
        <f t="shared" si="21"/>
        <v>6.0488339917014411E-2</v>
      </c>
      <c r="R56" s="22" t="str">
        <f t="shared" si="22"/>
        <v>Average</v>
      </c>
      <c r="S56" s="26">
        <v>25034</v>
      </c>
      <c r="T56" s="27">
        <v>1030</v>
      </c>
      <c r="U56" s="21">
        <f t="shared" si="23"/>
        <v>0.85983170187188729</v>
      </c>
      <c r="V56" s="25">
        <f t="shared" si="24"/>
        <v>-1.9296832188389956E-2</v>
      </c>
      <c r="W56" s="22" t="str">
        <f t="shared" si="25"/>
        <v>Below Average</v>
      </c>
      <c r="X56" s="21">
        <v>0.25800000000000001</v>
      </c>
      <c r="Y56" s="21">
        <v>0.02</v>
      </c>
      <c r="Z56" s="28">
        <f t="shared" si="26"/>
        <v>-7.6723880597015015E-2</v>
      </c>
      <c r="AA56" s="29" t="str">
        <f t="shared" si="27"/>
        <v>Average</v>
      </c>
      <c r="AB56" s="30">
        <v>0.91700000000000004</v>
      </c>
      <c r="AC56" s="21">
        <v>1.3999999999999999E-2</v>
      </c>
      <c r="AD56" s="31">
        <f t="shared" si="28"/>
        <v>3.0694029850746318E-2</v>
      </c>
      <c r="AE56" s="22" t="str">
        <f t="shared" si="29"/>
        <v>Average</v>
      </c>
      <c r="AF56" s="32">
        <v>34.9</v>
      </c>
      <c r="AG56" s="29">
        <v>0.7</v>
      </c>
      <c r="AH56" s="33">
        <f t="shared" si="30"/>
        <v>-3.4126865671641795</v>
      </c>
      <c r="AI56" s="22" t="str">
        <f t="shared" si="31"/>
        <v>Below Average</v>
      </c>
      <c r="AJ56" s="30">
        <f>ABS(VLOOKUP(B56,'Political Comp. Calculation'!A:B,2,FALSE))/100</f>
        <v>0.13143778219468208</v>
      </c>
      <c r="AK56" s="22" t="s">
        <v>345</v>
      </c>
    </row>
    <row r="57" spans="1:37" x14ac:dyDescent="0.2">
      <c r="A57" s="16" t="s">
        <v>210</v>
      </c>
      <c r="B57" s="14" t="s">
        <v>56</v>
      </c>
      <c r="C57" s="17">
        <v>30425</v>
      </c>
      <c r="D57" s="18">
        <v>1323</v>
      </c>
      <c r="E57" s="17">
        <v>22740</v>
      </c>
      <c r="F57" s="18">
        <v>14117</v>
      </c>
      <c r="G57" s="19">
        <v>22194</v>
      </c>
      <c r="H57" s="20">
        <f t="shared" si="16"/>
        <v>0.64818261824086065</v>
      </c>
      <c r="I57" s="21">
        <f t="shared" si="17"/>
        <v>2.8185558058591909E-2</v>
      </c>
      <c r="J57" s="21">
        <f t="shared" si="18"/>
        <v>-1.9855491278993886E-2</v>
      </c>
      <c r="K57" s="22" t="str">
        <f t="shared" si="19"/>
        <v>Average</v>
      </c>
      <c r="L57" s="18">
        <v>11576</v>
      </c>
      <c r="M57" s="18">
        <v>389</v>
      </c>
      <c r="N57" s="23">
        <v>16172</v>
      </c>
      <c r="O57" s="23">
        <v>318</v>
      </c>
      <c r="P57" s="24">
        <f t="shared" si="20"/>
        <v>0.71580509522631708</v>
      </c>
      <c r="Q57" s="25">
        <f t="shared" si="21"/>
        <v>-5.8111224974192188E-3</v>
      </c>
      <c r="R57" s="22" t="str">
        <f t="shared" si="22"/>
        <v>Below Average</v>
      </c>
      <c r="S57" s="26">
        <v>24935</v>
      </c>
      <c r="T57" s="27">
        <v>1006</v>
      </c>
      <c r="U57" s="21">
        <f t="shared" si="23"/>
        <v>0.81955628594905505</v>
      </c>
      <c r="V57" s="25">
        <f t="shared" si="24"/>
        <v>-5.9572248111222192E-2</v>
      </c>
      <c r="W57" s="22" t="str">
        <f t="shared" si="25"/>
        <v>Below Average</v>
      </c>
      <c r="X57" s="21">
        <v>0.28399999999999997</v>
      </c>
      <c r="Y57" s="21">
        <v>0.02</v>
      </c>
      <c r="Z57" s="28">
        <f t="shared" si="26"/>
        <v>-5.0723880597015047E-2</v>
      </c>
      <c r="AA57" s="29" t="str">
        <f t="shared" si="27"/>
        <v>Average</v>
      </c>
      <c r="AB57" s="30">
        <v>0.91100000000000003</v>
      </c>
      <c r="AC57" s="21">
        <v>1.3000000000000001E-2</v>
      </c>
      <c r="AD57" s="31">
        <f t="shared" si="28"/>
        <v>2.4694029850746313E-2</v>
      </c>
      <c r="AE57" s="22" t="str">
        <f t="shared" si="29"/>
        <v>Average</v>
      </c>
      <c r="AF57" s="32">
        <v>39.299999999999997</v>
      </c>
      <c r="AG57" s="29">
        <v>1.8</v>
      </c>
      <c r="AH57" s="33">
        <f t="shared" si="30"/>
        <v>0.98731343283581907</v>
      </c>
      <c r="AI57" s="22" t="str">
        <f t="shared" si="31"/>
        <v>Average</v>
      </c>
      <c r="AJ57" s="30">
        <f>ABS(VLOOKUP(B57,'Political Comp. Calculation'!A:B,2,FALSE))/100</f>
        <v>0.2041332530209054</v>
      </c>
      <c r="AK57" s="22" t="s">
        <v>345</v>
      </c>
    </row>
    <row r="58" spans="1:37" x14ac:dyDescent="0.2">
      <c r="A58" s="16" t="s">
        <v>211</v>
      </c>
      <c r="B58" s="14" t="s">
        <v>57</v>
      </c>
      <c r="C58" s="17">
        <v>26612</v>
      </c>
      <c r="D58" s="18">
        <v>1450</v>
      </c>
      <c r="E58" s="17">
        <v>19809</v>
      </c>
      <c r="F58" s="18">
        <v>11565</v>
      </c>
      <c r="G58" s="19">
        <v>20411</v>
      </c>
      <c r="H58" s="20">
        <f t="shared" si="16"/>
        <v>0.65057363971484505</v>
      </c>
      <c r="I58" s="21">
        <f t="shared" si="17"/>
        <v>3.5447609258474455E-2</v>
      </c>
      <c r="J58" s="21">
        <f t="shared" si="18"/>
        <v>-1.7464469805009486E-2</v>
      </c>
      <c r="K58" s="22" t="str">
        <f t="shared" si="19"/>
        <v>Average</v>
      </c>
      <c r="L58" s="18">
        <v>10669</v>
      </c>
      <c r="M58" s="18">
        <v>408</v>
      </c>
      <c r="N58" s="23">
        <v>13787</v>
      </c>
      <c r="O58" s="23">
        <v>327</v>
      </c>
      <c r="P58" s="24">
        <f t="shared" si="20"/>
        <v>0.77384492637992308</v>
      </c>
      <c r="Q58" s="25">
        <f t="shared" si="21"/>
        <v>5.2228708656186784E-2</v>
      </c>
      <c r="R58" s="22" t="str">
        <f t="shared" si="22"/>
        <v>Average</v>
      </c>
      <c r="S58" s="26">
        <v>21444</v>
      </c>
      <c r="T58" s="27">
        <v>1097</v>
      </c>
      <c r="U58" s="21">
        <f t="shared" si="23"/>
        <v>0.80580189388245904</v>
      </c>
      <c r="V58" s="25">
        <f t="shared" si="24"/>
        <v>-7.3326640177818203E-2</v>
      </c>
      <c r="W58" s="22" t="str">
        <f t="shared" si="25"/>
        <v>Below Average</v>
      </c>
      <c r="X58" s="21">
        <v>0.36799999999999999</v>
      </c>
      <c r="Y58" s="21">
        <v>2.5000000000000001E-2</v>
      </c>
      <c r="Z58" s="28">
        <f t="shared" si="26"/>
        <v>3.3276119402984972E-2</v>
      </c>
      <c r="AA58" s="29" t="str">
        <f t="shared" si="27"/>
        <v>Average</v>
      </c>
      <c r="AB58" s="30">
        <v>0.92999999999999994</v>
      </c>
      <c r="AC58" s="21">
        <v>1.8000000000000002E-2</v>
      </c>
      <c r="AD58" s="31">
        <f t="shared" si="28"/>
        <v>4.3694029850746219E-2</v>
      </c>
      <c r="AE58" s="22" t="str">
        <f t="shared" si="29"/>
        <v>Above Average</v>
      </c>
      <c r="AF58" s="32">
        <v>33</v>
      </c>
      <c r="AG58" s="29">
        <v>0.5</v>
      </c>
      <c r="AH58" s="33">
        <f t="shared" si="30"/>
        <v>-5.3126865671641781</v>
      </c>
      <c r="AI58" s="22" t="str">
        <f t="shared" si="31"/>
        <v>Below Average</v>
      </c>
      <c r="AJ58" s="30">
        <f>ABS(VLOOKUP(B58,'Political Comp. Calculation'!A:B,2,FALSE))/100</f>
        <v>7.921659072244569E-2</v>
      </c>
      <c r="AK58" s="22" t="s">
        <v>350</v>
      </c>
    </row>
    <row r="59" spans="1:37" x14ac:dyDescent="0.2">
      <c r="A59" s="16" t="s">
        <v>212</v>
      </c>
      <c r="B59" s="14" t="s">
        <v>58</v>
      </c>
      <c r="C59" s="17">
        <v>30343</v>
      </c>
      <c r="D59" s="18">
        <v>818</v>
      </c>
      <c r="E59" s="17">
        <v>22238</v>
      </c>
      <c r="F59" s="18">
        <v>14760</v>
      </c>
      <c r="G59" s="19">
        <v>22466</v>
      </c>
      <c r="H59" s="20">
        <f t="shared" si="16"/>
        <v>0.65371746743758119</v>
      </c>
      <c r="I59" s="21">
        <f t="shared" si="17"/>
        <v>1.7623204309525797E-2</v>
      </c>
      <c r="J59" s="21">
        <f t="shared" si="18"/>
        <v>-1.4320642082273349E-2</v>
      </c>
      <c r="K59" s="22" t="str">
        <f t="shared" si="19"/>
        <v>Average</v>
      </c>
      <c r="L59" s="18">
        <v>10737</v>
      </c>
      <c r="M59" s="18">
        <v>283</v>
      </c>
      <c r="N59" s="23">
        <v>13707</v>
      </c>
      <c r="O59" s="23">
        <v>321</v>
      </c>
      <c r="P59" s="24">
        <f t="shared" si="20"/>
        <v>0.78332239001969795</v>
      </c>
      <c r="Q59" s="25">
        <f t="shared" si="21"/>
        <v>6.1706172295961648E-2</v>
      </c>
      <c r="R59" s="22" t="str">
        <f t="shared" si="22"/>
        <v>Average</v>
      </c>
      <c r="S59" s="26">
        <v>28396</v>
      </c>
      <c r="T59" s="27">
        <v>694</v>
      </c>
      <c r="U59" s="21">
        <f t="shared" si="23"/>
        <v>0.93583363543486142</v>
      </c>
      <c r="V59" s="25">
        <f t="shared" si="24"/>
        <v>5.6705101374584177E-2</v>
      </c>
      <c r="W59" s="22" t="str">
        <f t="shared" si="25"/>
        <v>Average</v>
      </c>
      <c r="X59" s="21">
        <v>0.32700000000000001</v>
      </c>
      <c r="Y59" s="21">
        <v>1.6E-2</v>
      </c>
      <c r="Z59" s="28">
        <f t="shared" si="26"/>
        <v>-7.7238805970150093E-3</v>
      </c>
      <c r="AA59" s="29" t="str">
        <f t="shared" si="27"/>
        <v>Average</v>
      </c>
      <c r="AB59" s="30">
        <v>0.91300000000000003</v>
      </c>
      <c r="AC59" s="21">
        <v>1.3999999999999999E-2</v>
      </c>
      <c r="AD59" s="31">
        <f t="shared" si="28"/>
        <v>2.6694029850746315E-2</v>
      </c>
      <c r="AE59" s="22" t="str">
        <f t="shared" si="29"/>
        <v>Average</v>
      </c>
      <c r="AF59" s="32">
        <v>34.299999999999997</v>
      </c>
      <c r="AG59" s="29">
        <v>1.2</v>
      </c>
      <c r="AH59" s="33">
        <f t="shared" si="30"/>
        <v>-4.0126865671641809</v>
      </c>
      <c r="AI59" s="22" t="str">
        <f t="shared" si="31"/>
        <v>Below Average</v>
      </c>
      <c r="AJ59" s="30">
        <f>ABS(VLOOKUP(B59,'Political Comp. Calculation'!A:B,2,FALSE))/100</f>
        <v>0.13556480250085715</v>
      </c>
      <c r="AK59" s="22" t="s">
        <v>345</v>
      </c>
    </row>
    <row r="60" spans="1:37" x14ac:dyDescent="0.2">
      <c r="A60" s="16" t="s">
        <v>213</v>
      </c>
      <c r="B60" s="14" t="s">
        <v>59</v>
      </c>
      <c r="C60" s="17">
        <v>27981</v>
      </c>
      <c r="D60" s="18">
        <v>1327</v>
      </c>
      <c r="E60" s="17">
        <v>21156</v>
      </c>
      <c r="F60" s="18">
        <v>13143</v>
      </c>
      <c r="G60" s="19">
        <v>20611</v>
      </c>
      <c r="H60" s="20">
        <f t="shared" si="16"/>
        <v>0.65560890552943041</v>
      </c>
      <c r="I60" s="21">
        <f t="shared" si="17"/>
        <v>3.1092277532523971E-2</v>
      </c>
      <c r="J60" s="21">
        <f t="shared" si="18"/>
        <v>-1.2429203990424131E-2</v>
      </c>
      <c r="K60" s="22" t="str">
        <f t="shared" si="19"/>
        <v>Average</v>
      </c>
      <c r="L60" s="18">
        <v>10858</v>
      </c>
      <c r="M60" s="18">
        <v>286</v>
      </c>
      <c r="N60" s="23">
        <v>16951</v>
      </c>
      <c r="O60" s="23">
        <v>282</v>
      </c>
      <c r="P60" s="24">
        <f t="shared" si="20"/>
        <v>0.64055217981240042</v>
      </c>
      <c r="Q60" s="25">
        <f t="shared" si="21"/>
        <v>-8.1064037911335873E-2</v>
      </c>
      <c r="R60" s="22" t="str">
        <f t="shared" si="22"/>
        <v>Below Average</v>
      </c>
      <c r="S60" s="26">
        <v>22180</v>
      </c>
      <c r="T60" s="27">
        <v>1041</v>
      </c>
      <c r="U60" s="21">
        <f t="shared" si="23"/>
        <v>0.79268074765019125</v>
      </c>
      <c r="V60" s="25">
        <f t="shared" si="24"/>
        <v>-8.6447786410085992E-2</v>
      </c>
      <c r="W60" s="22" t="str">
        <f t="shared" si="25"/>
        <v>Below Average</v>
      </c>
      <c r="X60" s="21">
        <v>0.33600000000000002</v>
      </c>
      <c r="Y60" s="21">
        <v>1.9E-2</v>
      </c>
      <c r="Z60" s="28">
        <f t="shared" si="26"/>
        <v>1.2761194029849987E-3</v>
      </c>
      <c r="AA60" s="29" t="str">
        <f t="shared" si="27"/>
        <v>Average</v>
      </c>
      <c r="AB60" s="30">
        <v>0.88</v>
      </c>
      <c r="AC60" s="21">
        <v>1.4999999999999999E-2</v>
      </c>
      <c r="AD60" s="31">
        <f t="shared" si="28"/>
        <v>-6.3059701492537146E-3</v>
      </c>
      <c r="AE60" s="22" t="str">
        <f t="shared" si="29"/>
        <v>Below Average</v>
      </c>
      <c r="AF60" s="32">
        <v>36.9</v>
      </c>
      <c r="AG60" s="29">
        <v>0.9</v>
      </c>
      <c r="AH60" s="33">
        <f t="shared" si="30"/>
        <v>-1.4126865671641795</v>
      </c>
      <c r="AI60" s="22" t="str">
        <f t="shared" si="31"/>
        <v>Average</v>
      </c>
      <c r="AJ60" s="30">
        <f>ABS(VLOOKUP(B60,'Political Comp. Calculation'!A:B,2,FALSE))/100</f>
        <v>0.28001918964990546</v>
      </c>
      <c r="AK60" s="22" t="s">
        <v>345</v>
      </c>
    </row>
    <row r="61" spans="1:37" x14ac:dyDescent="0.2">
      <c r="A61" s="16" t="s">
        <v>214</v>
      </c>
      <c r="B61" s="14" t="s">
        <v>60</v>
      </c>
      <c r="C61" s="17">
        <v>30404</v>
      </c>
      <c r="D61" s="18">
        <v>172</v>
      </c>
      <c r="E61" s="17">
        <v>21463</v>
      </c>
      <c r="F61" s="18">
        <v>16471</v>
      </c>
      <c r="G61" s="19">
        <v>21901</v>
      </c>
      <c r="H61" s="20">
        <f t="shared" si="16"/>
        <v>0.65602020547466244</v>
      </c>
      <c r="I61" s="21">
        <f t="shared" si="17"/>
        <v>3.7112049513762235E-3</v>
      </c>
      <c r="J61" s="21">
        <f t="shared" si="18"/>
        <v>-1.2017904045192096E-2</v>
      </c>
      <c r="K61" s="22" t="str">
        <f t="shared" si="19"/>
        <v>Average</v>
      </c>
      <c r="L61" s="18">
        <v>13047</v>
      </c>
      <c r="M61" s="18">
        <v>254</v>
      </c>
      <c r="N61" s="23">
        <v>16417</v>
      </c>
      <c r="O61" s="23">
        <v>180</v>
      </c>
      <c r="P61" s="24">
        <f t="shared" si="20"/>
        <v>0.79472498020344762</v>
      </c>
      <c r="Q61" s="25">
        <f t="shared" si="21"/>
        <v>7.310876247971132E-2</v>
      </c>
      <c r="R61" s="22" t="str">
        <f t="shared" si="22"/>
        <v>Above Average</v>
      </c>
      <c r="S61" s="26">
        <v>29820</v>
      </c>
      <c r="T61" s="27">
        <v>116</v>
      </c>
      <c r="U61" s="21">
        <f t="shared" si="23"/>
        <v>0.98079200105249309</v>
      </c>
      <c r="V61" s="25">
        <f t="shared" si="24"/>
        <v>0.10166346699221585</v>
      </c>
      <c r="W61" s="22" t="str">
        <f t="shared" si="25"/>
        <v>Above Average</v>
      </c>
      <c r="X61" s="21">
        <v>0.20399999999999999</v>
      </c>
      <c r="Y61" s="21">
        <v>9.0000000000000011E-3</v>
      </c>
      <c r="Z61" s="28">
        <f t="shared" si="26"/>
        <v>-0.13072388059701504</v>
      </c>
      <c r="AA61" s="29" t="str">
        <f t="shared" si="27"/>
        <v>Below Average</v>
      </c>
      <c r="AB61" s="30">
        <v>0.88900000000000001</v>
      </c>
      <c r="AC61" s="21">
        <v>1.2E-2</v>
      </c>
      <c r="AD61" s="31">
        <f t="shared" si="28"/>
        <v>2.6940298507462934E-3</v>
      </c>
      <c r="AE61" s="22" t="str">
        <f t="shared" si="29"/>
        <v>Average</v>
      </c>
      <c r="AF61" s="32">
        <v>44.1</v>
      </c>
      <c r="AG61" s="29">
        <v>0.2</v>
      </c>
      <c r="AH61" s="33">
        <f t="shared" si="30"/>
        <v>5.7873134328358233</v>
      </c>
      <c r="AI61" s="22" t="str">
        <f t="shared" si="31"/>
        <v>Above Average</v>
      </c>
      <c r="AJ61" s="30">
        <f>ABS(VLOOKUP(B61,'Political Comp. Calculation'!A:B,2,FALSE))/100</f>
        <v>3.3298531671330449E-2</v>
      </c>
      <c r="AK61" s="22" t="s">
        <v>344</v>
      </c>
    </row>
    <row r="62" spans="1:37" x14ac:dyDescent="0.2">
      <c r="A62" s="16" t="s">
        <v>215</v>
      </c>
      <c r="B62" s="14" t="s">
        <v>61</v>
      </c>
      <c r="C62" s="17">
        <v>29101</v>
      </c>
      <c r="D62" s="18">
        <v>702</v>
      </c>
      <c r="E62" s="17">
        <v>21295</v>
      </c>
      <c r="F62" s="18">
        <v>14641</v>
      </c>
      <c r="G62" s="19">
        <v>21793</v>
      </c>
      <c r="H62" s="20">
        <f t="shared" si="16"/>
        <v>0.66163376792957507</v>
      </c>
      <c r="I62" s="21">
        <f t="shared" si="17"/>
        <v>1.5960513559209799E-2</v>
      </c>
      <c r="J62" s="21">
        <f t="shared" si="18"/>
        <v>-6.404341590279472E-3</v>
      </c>
      <c r="K62" s="22" t="str">
        <f t="shared" si="19"/>
        <v>Average</v>
      </c>
      <c r="L62" s="18">
        <v>12263</v>
      </c>
      <c r="M62" s="18">
        <v>301</v>
      </c>
      <c r="N62" s="23">
        <v>15476</v>
      </c>
      <c r="O62" s="23">
        <v>308</v>
      </c>
      <c r="P62" s="24">
        <f t="shared" si="20"/>
        <v>0.79238821400878778</v>
      </c>
      <c r="Q62" s="25">
        <f t="shared" si="21"/>
        <v>7.0771996285051486E-2</v>
      </c>
      <c r="R62" s="22" t="str">
        <f t="shared" si="22"/>
        <v>Above Average</v>
      </c>
      <c r="S62" s="26">
        <v>27869</v>
      </c>
      <c r="T62" s="27">
        <v>689</v>
      </c>
      <c r="U62" s="21">
        <f t="shared" si="23"/>
        <v>0.95766468506236901</v>
      </c>
      <c r="V62" s="25">
        <f t="shared" si="24"/>
        <v>7.853615100209177E-2</v>
      </c>
      <c r="W62" s="22" t="str">
        <f t="shared" si="25"/>
        <v>Above Average</v>
      </c>
      <c r="X62" s="21">
        <v>0.22</v>
      </c>
      <c r="Y62" s="21">
        <v>1.1000000000000001E-2</v>
      </c>
      <c r="Z62" s="28">
        <f t="shared" si="26"/>
        <v>-0.11472388059701502</v>
      </c>
      <c r="AA62" s="29" t="str">
        <f t="shared" si="27"/>
        <v>Below Average</v>
      </c>
      <c r="AB62" s="30">
        <v>0.90700000000000003</v>
      </c>
      <c r="AC62" s="21">
        <v>1.2E-2</v>
      </c>
      <c r="AD62" s="31">
        <f t="shared" si="28"/>
        <v>2.0694029850746309E-2</v>
      </c>
      <c r="AE62" s="22" t="str">
        <f t="shared" si="29"/>
        <v>Average</v>
      </c>
      <c r="AF62" s="32">
        <v>39.799999999999997</v>
      </c>
      <c r="AG62" s="29">
        <v>0.9</v>
      </c>
      <c r="AH62" s="33">
        <f t="shared" si="30"/>
        <v>1.4873134328358191</v>
      </c>
      <c r="AI62" s="22" t="str">
        <f t="shared" si="31"/>
        <v>Average</v>
      </c>
      <c r="AJ62" s="30">
        <f>ABS(VLOOKUP(B62,'Political Comp. Calculation'!A:B,2,FALSE))/100</f>
        <v>0.13066190947776804</v>
      </c>
      <c r="AK62" s="22" t="s">
        <v>345</v>
      </c>
    </row>
    <row r="63" spans="1:37" x14ac:dyDescent="0.2">
      <c r="A63" s="16" t="s">
        <v>216</v>
      </c>
      <c r="B63" s="14" t="s">
        <v>62</v>
      </c>
      <c r="C63" s="17">
        <v>28670</v>
      </c>
      <c r="D63" s="18">
        <v>682</v>
      </c>
      <c r="E63" s="17">
        <v>20825</v>
      </c>
      <c r="F63" s="18">
        <v>15115</v>
      </c>
      <c r="G63" s="19">
        <v>21072</v>
      </c>
      <c r="H63" s="20">
        <f t="shared" si="16"/>
        <v>0.66322845483792392</v>
      </c>
      <c r="I63" s="21">
        <f t="shared" si="17"/>
        <v>1.5776833142639113E-2</v>
      </c>
      <c r="J63" s="21">
        <f t="shared" si="18"/>
        <v>-4.8096546819306196E-3</v>
      </c>
      <c r="K63" s="22" t="str">
        <f t="shared" si="19"/>
        <v>Average</v>
      </c>
      <c r="L63" s="18">
        <v>12088</v>
      </c>
      <c r="M63" s="18">
        <v>258</v>
      </c>
      <c r="N63" s="23">
        <v>15647</v>
      </c>
      <c r="O63" s="23">
        <v>261</v>
      </c>
      <c r="P63" s="24">
        <f t="shared" si="20"/>
        <v>0.77254425768517931</v>
      </c>
      <c r="Q63" s="25">
        <f t="shared" si="21"/>
        <v>5.0928039961443017E-2</v>
      </c>
      <c r="R63" s="22" t="str">
        <f t="shared" si="22"/>
        <v>Average</v>
      </c>
      <c r="S63" s="26">
        <v>27973</v>
      </c>
      <c r="T63" s="27">
        <v>594</v>
      </c>
      <c r="U63" s="21">
        <f t="shared" si="23"/>
        <v>0.97568887338681554</v>
      </c>
      <c r="V63" s="25">
        <f t="shared" si="24"/>
        <v>9.6560339326538291E-2</v>
      </c>
      <c r="W63" s="22" t="str">
        <f t="shared" si="25"/>
        <v>Above Average</v>
      </c>
      <c r="X63" s="21">
        <v>0.2</v>
      </c>
      <c r="Y63" s="21">
        <v>1.3999999999999999E-2</v>
      </c>
      <c r="Z63" s="28">
        <f t="shared" si="26"/>
        <v>-0.13472388059701501</v>
      </c>
      <c r="AA63" s="29" t="str">
        <f t="shared" si="27"/>
        <v>Below Average</v>
      </c>
      <c r="AB63" s="30">
        <v>0.91500000000000004</v>
      </c>
      <c r="AC63" s="21">
        <v>1.1000000000000001E-2</v>
      </c>
      <c r="AD63" s="31">
        <f t="shared" si="28"/>
        <v>2.8694029850746317E-2</v>
      </c>
      <c r="AE63" s="22" t="str">
        <f t="shared" si="29"/>
        <v>Average</v>
      </c>
      <c r="AF63" s="32">
        <v>41.2</v>
      </c>
      <c r="AG63" s="29">
        <v>0.8</v>
      </c>
      <c r="AH63" s="33">
        <f t="shared" si="30"/>
        <v>2.8873134328358248</v>
      </c>
      <c r="AI63" s="22" t="str">
        <f t="shared" si="31"/>
        <v>Above Average</v>
      </c>
      <c r="AJ63" s="30">
        <f>ABS(VLOOKUP(B63,'Political Comp. Calculation'!A:B,2,FALSE))/100</f>
        <v>0.21048688621968931</v>
      </c>
      <c r="AK63" s="22" t="s">
        <v>345</v>
      </c>
    </row>
    <row r="64" spans="1:37" x14ac:dyDescent="0.2">
      <c r="A64" s="16" t="s">
        <v>217</v>
      </c>
      <c r="B64" s="14" t="s">
        <v>63</v>
      </c>
      <c r="C64" s="17">
        <v>31796</v>
      </c>
      <c r="D64" s="18">
        <v>1064</v>
      </c>
      <c r="E64" s="17">
        <v>23509</v>
      </c>
      <c r="F64" s="18">
        <v>16289</v>
      </c>
      <c r="G64" s="19">
        <v>23445</v>
      </c>
      <c r="H64" s="20">
        <f t="shared" si="16"/>
        <v>0.66375119037065888</v>
      </c>
      <c r="I64" s="21">
        <f t="shared" si="17"/>
        <v>2.2211324272058852E-2</v>
      </c>
      <c r="J64" s="21">
        <f t="shared" si="18"/>
        <v>-4.286919149195656E-3</v>
      </c>
      <c r="K64" s="22" t="str">
        <f t="shared" si="19"/>
        <v>Average</v>
      </c>
      <c r="L64" s="18">
        <v>12051</v>
      </c>
      <c r="M64" s="18">
        <v>343</v>
      </c>
      <c r="N64" s="23">
        <v>15176</v>
      </c>
      <c r="O64" s="23">
        <v>285</v>
      </c>
      <c r="P64" s="24">
        <f t="shared" si="20"/>
        <v>0.79408276225619401</v>
      </c>
      <c r="Q64" s="25">
        <f t="shared" si="21"/>
        <v>7.2466544532457711E-2</v>
      </c>
      <c r="R64" s="22" t="str">
        <f t="shared" si="22"/>
        <v>Above Average</v>
      </c>
      <c r="S64" s="26">
        <v>30147</v>
      </c>
      <c r="T64" s="27">
        <v>1022</v>
      </c>
      <c r="U64" s="21">
        <f t="shared" si="23"/>
        <v>0.94813813058246321</v>
      </c>
      <c r="V64" s="25">
        <f t="shared" si="24"/>
        <v>6.9009596522185968E-2</v>
      </c>
      <c r="W64" s="22" t="str">
        <f t="shared" si="25"/>
        <v>Above Average</v>
      </c>
      <c r="X64" s="21">
        <v>0.3</v>
      </c>
      <c r="Y64" s="21">
        <v>1.7000000000000001E-2</v>
      </c>
      <c r="Z64" s="28">
        <f t="shared" si="26"/>
        <v>-3.4723880597015033E-2</v>
      </c>
      <c r="AA64" s="29" t="str">
        <f t="shared" si="27"/>
        <v>Average</v>
      </c>
      <c r="AB64" s="30">
        <v>0.9</v>
      </c>
      <c r="AC64" s="21">
        <v>1.3999999999999999E-2</v>
      </c>
      <c r="AD64" s="31">
        <f t="shared" si="28"/>
        <v>1.3694029850746303E-2</v>
      </c>
      <c r="AE64" s="22" t="str">
        <f t="shared" si="29"/>
        <v>Average</v>
      </c>
      <c r="AF64" s="32">
        <v>42.5</v>
      </c>
      <c r="AG64" s="29">
        <v>1.3</v>
      </c>
      <c r="AH64" s="33">
        <f t="shared" si="30"/>
        <v>4.1873134328358219</v>
      </c>
      <c r="AI64" s="22" t="str">
        <f t="shared" si="31"/>
        <v>Above Average</v>
      </c>
      <c r="AJ64" s="30">
        <f>ABS(VLOOKUP(B64,'Political Comp. Calculation'!A:B,2,FALSE))/100</f>
        <v>0.21961812904204284</v>
      </c>
      <c r="AK64" s="22" t="s">
        <v>345</v>
      </c>
    </row>
    <row r="65" spans="1:37" x14ac:dyDescent="0.2">
      <c r="A65" s="16" t="s">
        <v>218</v>
      </c>
      <c r="B65" s="14" t="s">
        <v>64</v>
      </c>
      <c r="C65" s="17">
        <v>29130</v>
      </c>
      <c r="D65" s="18">
        <v>1054</v>
      </c>
      <c r="E65" s="17">
        <v>21448</v>
      </c>
      <c r="F65" s="18">
        <v>14130</v>
      </c>
      <c r="G65" s="19">
        <v>22453</v>
      </c>
      <c r="H65" s="20">
        <f t="shared" si="16"/>
        <v>0.66491672701112237</v>
      </c>
      <c r="I65" s="21">
        <f t="shared" si="17"/>
        <v>2.4058435642626885E-2</v>
      </c>
      <c r="J65" s="21">
        <f t="shared" si="18"/>
        <v>-3.1213825087321734E-3</v>
      </c>
      <c r="K65" s="22" t="str">
        <f t="shared" si="19"/>
        <v>Average</v>
      </c>
      <c r="L65" s="18">
        <v>11472</v>
      </c>
      <c r="M65" s="18">
        <v>368</v>
      </c>
      <c r="N65" s="23">
        <v>15637</v>
      </c>
      <c r="O65" s="23">
        <v>306</v>
      </c>
      <c r="P65" s="24">
        <f t="shared" si="20"/>
        <v>0.73364456097716957</v>
      </c>
      <c r="Q65" s="25">
        <f t="shared" si="21"/>
        <v>1.2028343253433271E-2</v>
      </c>
      <c r="R65" s="22" t="str">
        <f t="shared" si="22"/>
        <v>Average</v>
      </c>
      <c r="S65" s="26">
        <v>28115</v>
      </c>
      <c r="T65" s="27">
        <v>919</v>
      </c>
      <c r="U65" s="21">
        <f t="shared" si="23"/>
        <v>0.9651561963611397</v>
      </c>
      <c r="V65" s="25">
        <f t="shared" si="24"/>
        <v>8.6027662300862451E-2</v>
      </c>
      <c r="W65" s="22" t="str">
        <f t="shared" si="25"/>
        <v>Above Average</v>
      </c>
      <c r="X65" s="21">
        <v>0.308</v>
      </c>
      <c r="Y65" s="21">
        <v>1.9E-2</v>
      </c>
      <c r="Z65" s="28">
        <f t="shared" si="26"/>
        <v>-2.6723880597015026E-2</v>
      </c>
      <c r="AA65" s="29" t="str">
        <f t="shared" si="27"/>
        <v>Average</v>
      </c>
      <c r="AB65" s="30">
        <v>0.90600000000000003</v>
      </c>
      <c r="AC65" s="21">
        <v>1.2E-2</v>
      </c>
      <c r="AD65" s="31">
        <f t="shared" si="28"/>
        <v>1.9694029850746309E-2</v>
      </c>
      <c r="AE65" s="22" t="str">
        <f t="shared" si="29"/>
        <v>Average</v>
      </c>
      <c r="AF65" s="32">
        <v>35.9</v>
      </c>
      <c r="AG65" s="29">
        <v>1.3</v>
      </c>
      <c r="AH65" s="33">
        <f t="shared" si="30"/>
        <v>-2.4126865671641795</v>
      </c>
      <c r="AI65" s="22" t="str">
        <f t="shared" si="31"/>
        <v>Below Average</v>
      </c>
      <c r="AJ65" s="30">
        <f>ABS(VLOOKUP(B65,'Political Comp. Calculation'!A:B,2,FALSE))/100</f>
        <v>0.21831731678244309</v>
      </c>
      <c r="AK65" s="22" t="s">
        <v>345</v>
      </c>
    </row>
    <row r="66" spans="1:37" x14ac:dyDescent="0.2">
      <c r="A66" s="16" t="s">
        <v>219</v>
      </c>
      <c r="B66" s="14" t="s">
        <v>65</v>
      </c>
      <c r="C66" s="17">
        <v>31840</v>
      </c>
      <c r="D66" s="18">
        <v>762</v>
      </c>
      <c r="E66" s="17">
        <v>23270</v>
      </c>
      <c r="F66" s="18">
        <v>18087</v>
      </c>
      <c r="G66" s="19">
        <v>22436</v>
      </c>
      <c r="H66" s="20">
        <f t="shared" si="16"/>
        <v>0.66823239397314327</v>
      </c>
      <c r="I66" s="21">
        <f t="shared" si="17"/>
        <v>1.5992245107020575E-2</v>
      </c>
      <c r="J66" s="21">
        <f t="shared" si="18"/>
        <v>1.942844532887289E-4</v>
      </c>
      <c r="K66" s="22" t="str">
        <f t="shared" si="19"/>
        <v>Average</v>
      </c>
      <c r="L66" s="18">
        <v>13662</v>
      </c>
      <c r="M66" s="18">
        <v>309</v>
      </c>
      <c r="N66" s="23">
        <v>17717</v>
      </c>
      <c r="O66" s="23">
        <v>277</v>
      </c>
      <c r="P66" s="24">
        <f t="shared" si="20"/>
        <v>0.77112377942089516</v>
      </c>
      <c r="Q66" s="25">
        <f t="shared" si="21"/>
        <v>4.9507561697158864E-2</v>
      </c>
      <c r="R66" s="22" t="str">
        <f t="shared" si="22"/>
        <v>Average</v>
      </c>
      <c r="S66" s="26">
        <v>30781</v>
      </c>
      <c r="T66" s="27">
        <v>711</v>
      </c>
      <c r="U66" s="21">
        <f t="shared" si="23"/>
        <v>0.96673994974874367</v>
      </c>
      <c r="V66" s="25">
        <f t="shared" si="24"/>
        <v>8.7611415688466421E-2</v>
      </c>
      <c r="W66" s="22" t="str">
        <f t="shared" si="25"/>
        <v>Above Average</v>
      </c>
      <c r="X66" s="21">
        <v>0.19800000000000001</v>
      </c>
      <c r="Y66" s="21">
        <v>1.2E-2</v>
      </c>
      <c r="Z66" s="28">
        <f t="shared" si="26"/>
        <v>-0.13672388059701501</v>
      </c>
      <c r="AA66" s="29" t="str">
        <f t="shared" si="27"/>
        <v>Below Average</v>
      </c>
      <c r="AB66" s="30">
        <v>0.86899999999999999</v>
      </c>
      <c r="AC66" s="21">
        <v>1.3999999999999999E-2</v>
      </c>
      <c r="AD66" s="31">
        <f t="shared" si="28"/>
        <v>-1.7305970149253724E-2</v>
      </c>
      <c r="AE66" s="22" t="str">
        <f t="shared" si="29"/>
        <v>Below Average</v>
      </c>
      <c r="AF66" s="32">
        <v>47.4</v>
      </c>
      <c r="AG66" s="29">
        <v>0.8</v>
      </c>
      <c r="AH66" s="33">
        <f t="shared" si="30"/>
        <v>9.0873134328358205</v>
      </c>
      <c r="AI66" s="22" t="str">
        <f t="shared" si="31"/>
        <v>Above Average</v>
      </c>
      <c r="AJ66" s="30">
        <f>ABS(VLOOKUP(B66,'Political Comp. Calculation'!A:B,2,FALSE))/100</f>
        <v>0.24180745724051575</v>
      </c>
      <c r="AK66" s="22" t="s">
        <v>345</v>
      </c>
    </row>
    <row r="67" spans="1:37" x14ac:dyDescent="0.2">
      <c r="A67" s="16" t="s">
        <v>220</v>
      </c>
      <c r="B67" s="14" t="s">
        <v>66</v>
      </c>
      <c r="C67" s="17">
        <v>29273</v>
      </c>
      <c r="D67" s="18">
        <v>1417</v>
      </c>
      <c r="E67" s="17">
        <v>22563</v>
      </c>
      <c r="F67" s="18">
        <v>14025</v>
      </c>
      <c r="G67" s="19">
        <v>22009</v>
      </c>
      <c r="H67" s="20">
        <f t="shared" ref="H67:H98" si="32">AVERAGE((E67/(C67+D67)),(E67/(C67-D67)),(F67/(C67+D67)),(F67/(C67-D67)),(G67/(C67+D67)),(G67/(C67-D67)))</f>
        <v>0.66881455798964728</v>
      </c>
      <c r="I67" s="21">
        <f t="shared" ref="I67:I98" si="33">ABS(H67-(AVERAGE((E67/(C67-D67)),(F67/(C67-D67)),(G67/(C67-D67)))))</f>
        <v>3.2374892517723963E-2</v>
      </c>
      <c r="J67" s="21">
        <f t="shared" ref="J67:J98" si="34">(H67)-AVERAGE(H$3:H$136)</f>
        <v>7.764484697927454E-4</v>
      </c>
      <c r="K67" s="22" t="str">
        <f t="shared" ref="K67:K98" si="35">IF(PERCENTRANK(J$2:J$136,J67)&lt;1/3,"Below Average",IF(PERCENTRANK(J$2:J$136,J67)&lt;2/3,"Average", "Above Average"))</f>
        <v>Average</v>
      </c>
      <c r="L67" s="18">
        <v>11545</v>
      </c>
      <c r="M67" s="18">
        <v>357</v>
      </c>
      <c r="N67" s="23">
        <v>15149</v>
      </c>
      <c r="O67" s="23">
        <v>332</v>
      </c>
      <c r="P67" s="24">
        <f t="shared" ref="P67:P98" si="36">L67/N67</f>
        <v>0.76209650802033135</v>
      </c>
      <c r="Q67" s="25">
        <f t="shared" ref="Q67:Q98" si="37">(P67)-AVERAGE(P$3:P$136)</f>
        <v>4.0480290296595056E-2</v>
      </c>
      <c r="R67" s="22" t="str">
        <f t="shared" ref="R67:R98" si="38">IF(PERCENTRANK(Q$2:Q$136,Q67)&lt;1/3,"Below Average",IF(PERCENTRANK(Q$2:Q$136,Q67)&lt;2/3,"Average", "Above Average"))</f>
        <v>Average</v>
      </c>
      <c r="S67" s="26">
        <v>26203</v>
      </c>
      <c r="T67" s="27">
        <v>1286</v>
      </c>
      <c r="U67" s="21">
        <f t="shared" ref="U67:U98" si="39">S67/C67</f>
        <v>0.89512520069688795</v>
      </c>
      <c r="V67" s="25">
        <f t="shared" ref="V67:V98" si="40">(U67)-AVERAGE(U$3:U$136)</f>
        <v>1.5996666636610701E-2</v>
      </c>
      <c r="W67" s="22" t="str">
        <f t="shared" ref="W67:W98" si="41">IF(PERCENTRANK(V$2:V$136,V67)&lt;1/3,"Below Average",IF(PERCENTRANK(V$2:V$136,V67)&lt;2/3,"Average", "Above Average"))</f>
        <v>Average</v>
      </c>
      <c r="X67" s="21">
        <v>0.315</v>
      </c>
      <c r="Y67" s="21">
        <v>1.9E-2</v>
      </c>
      <c r="Z67" s="28">
        <f t="shared" ref="Z67:Z98" si="42">(X67)-AVERAGE(X$3:X$136)</f>
        <v>-1.972388059701502E-2</v>
      </c>
      <c r="AA67" s="29" t="str">
        <f t="shared" ref="AA67:AA98" si="43">IF(PERCENTRANK(Z$2:Z$136,Z67)&lt;1/3,"Below Average",IF(PERCENTRANK(Z$2:Z$136,Z67)&lt;2/3,"Average", "Above Average"))</f>
        <v>Average</v>
      </c>
      <c r="AB67" s="30">
        <v>0.93900000000000006</v>
      </c>
      <c r="AC67" s="21">
        <v>1.3000000000000001E-2</v>
      </c>
      <c r="AD67" s="31">
        <f t="shared" ref="AD67:AD98" si="44">(AB67)-AVERAGE(AB$3:AB$136)</f>
        <v>5.2694029850746338E-2</v>
      </c>
      <c r="AE67" s="22" t="str">
        <f t="shared" ref="AE67:AE98" si="45">IF(PERCENTRANK(AD$2:AD$136,AD67)&lt;1/3,"Below Average",IF(PERCENTRANK(AD$2:AD$136,AD67)&lt;2/3,"Average", "Above Average"))</f>
        <v>Above Average</v>
      </c>
      <c r="AF67" s="32">
        <v>37</v>
      </c>
      <c r="AG67" s="29">
        <v>1.1000000000000001</v>
      </c>
      <c r="AH67" s="33">
        <f t="shared" ref="AH67:AH98" si="46">(AF67)-AVERAGE(AF$3:AF$136)</f>
        <v>-1.3126865671641781</v>
      </c>
      <c r="AI67" s="22" t="str">
        <f t="shared" ref="AI67:AI98" si="47">IF(PERCENTRANK(AH$2:AH$136,AH67)&lt;1/3,"Below Average",IF(PERCENTRANK(AH$2:AH$136,AH67)&lt;2/3,"Average", "Above Average"))</f>
        <v>Average</v>
      </c>
      <c r="AJ67" s="30">
        <f>ABS(VLOOKUP(B67,'Political Comp. Calculation'!A:B,2,FALSE))/100</f>
        <v>4.5348035719511577E-2</v>
      </c>
      <c r="AK67" s="22" t="s">
        <v>344</v>
      </c>
    </row>
    <row r="68" spans="1:37" x14ac:dyDescent="0.2">
      <c r="A68" s="16" t="s">
        <v>221</v>
      </c>
      <c r="B68" s="14" t="s">
        <v>67</v>
      </c>
      <c r="C68" s="17">
        <v>30899</v>
      </c>
      <c r="D68" s="18">
        <v>577</v>
      </c>
      <c r="E68" s="17">
        <v>22395</v>
      </c>
      <c r="F68" s="18">
        <v>16103</v>
      </c>
      <c r="G68" s="19">
        <v>23492</v>
      </c>
      <c r="H68" s="20">
        <f t="shared" si="32"/>
        <v>0.6689712071860755</v>
      </c>
      <c r="I68" s="21">
        <f t="shared" si="33"/>
        <v>1.2492196723077331E-2</v>
      </c>
      <c r="J68" s="21">
        <f t="shared" si="34"/>
        <v>9.3309766622096113E-4</v>
      </c>
      <c r="K68" s="22" t="str">
        <f t="shared" si="35"/>
        <v>Average</v>
      </c>
      <c r="L68" s="18">
        <v>12751</v>
      </c>
      <c r="M68" s="18">
        <v>332</v>
      </c>
      <c r="N68" s="23">
        <v>16901</v>
      </c>
      <c r="O68" s="23">
        <v>336</v>
      </c>
      <c r="P68" s="24">
        <f t="shared" si="36"/>
        <v>0.75445239926631558</v>
      </c>
      <c r="Q68" s="25">
        <f t="shared" si="37"/>
        <v>3.2836181542579279E-2</v>
      </c>
      <c r="R68" s="22" t="str">
        <f t="shared" si="38"/>
        <v>Average</v>
      </c>
      <c r="S68" s="26">
        <v>30233</v>
      </c>
      <c r="T68" s="27">
        <v>533</v>
      </c>
      <c r="U68" s="21">
        <f t="shared" si="39"/>
        <v>0.97844590439820056</v>
      </c>
      <c r="V68" s="25">
        <f t="shared" si="40"/>
        <v>9.9317370337923316E-2</v>
      </c>
      <c r="W68" s="22" t="str">
        <f t="shared" si="41"/>
        <v>Above Average</v>
      </c>
      <c r="X68" s="21">
        <v>0.22800000000000001</v>
      </c>
      <c r="Y68" s="21">
        <v>1.4999999999999999E-2</v>
      </c>
      <c r="Z68" s="28">
        <f t="shared" si="42"/>
        <v>-0.10672388059701501</v>
      </c>
      <c r="AA68" s="29" t="str">
        <f t="shared" si="43"/>
        <v>Below Average</v>
      </c>
      <c r="AB68" s="30">
        <v>0.88900000000000001</v>
      </c>
      <c r="AC68" s="21">
        <v>1.2E-2</v>
      </c>
      <c r="AD68" s="31">
        <f t="shared" si="44"/>
        <v>2.6940298507462934E-3</v>
      </c>
      <c r="AE68" s="22" t="str">
        <f t="shared" si="45"/>
        <v>Average</v>
      </c>
      <c r="AF68" s="32">
        <v>44.8</v>
      </c>
      <c r="AG68" s="29">
        <v>0.7</v>
      </c>
      <c r="AH68" s="33">
        <f t="shared" si="46"/>
        <v>6.4873134328358191</v>
      </c>
      <c r="AI68" s="22" t="str">
        <f t="shared" si="47"/>
        <v>Above Average</v>
      </c>
      <c r="AJ68" s="30">
        <f>ABS(VLOOKUP(B68,'Political Comp. Calculation'!A:B,2,FALSE))/100</f>
        <v>0.13011170297101138</v>
      </c>
      <c r="AK68" s="22" t="s">
        <v>345</v>
      </c>
    </row>
    <row r="69" spans="1:37" x14ac:dyDescent="0.2">
      <c r="A69" s="16" t="s">
        <v>222</v>
      </c>
      <c r="B69" s="14" t="s">
        <v>68</v>
      </c>
      <c r="C69" s="17">
        <v>29686</v>
      </c>
      <c r="D69" s="18">
        <v>1450</v>
      </c>
      <c r="E69" s="17">
        <v>22714</v>
      </c>
      <c r="F69" s="18">
        <v>14462</v>
      </c>
      <c r="G69" s="19">
        <v>22339</v>
      </c>
      <c r="H69" s="20">
        <f t="shared" si="32"/>
        <v>0.66987053381397843</v>
      </c>
      <c r="I69" s="21">
        <f t="shared" si="33"/>
        <v>3.2719540323057017E-2</v>
      </c>
      <c r="J69" s="21">
        <f t="shared" si="34"/>
        <v>1.8324242941238911E-3</v>
      </c>
      <c r="K69" s="22" t="str">
        <f t="shared" si="35"/>
        <v>Average</v>
      </c>
      <c r="L69" s="18">
        <v>10511</v>
      </c>
      <c r="M69" s="18">
        <v>332</v>
      </c>
      <c r="N69" s="23">
        <v>17427</v>
      </c>
      <c r="O69" s="23">
        <v>284</v>
      </c>
      <c r="P69" s="24">
        <f t="shared" si="36"/>
        <v>0.603144545819705</v>
      </c>
      <c r="Q69" s="25">
        <f t="shared" si="37"/>
        <v>-0.11847167190403129</v>
      </c>
      <c r="R69" s="22" t="str">
        <f t="shared" si="38"/>
        <v>Below Average</v>
      </c>
      <c r="S69" s="26">
        <v>23769</v>
      </c>
      <c r="T69" s="27">
        <v>1117</v>
      </c>
      <c r="U69" s="21">
        <f t="shared" si="39"/>
        <v>0.80068045543353772</v>
      </c>
      <c r="V69" s="25">
        <f t="shared" si="40"/>
        <v>-7.8448078626739526E-2</v>
      </c>
      <c r="W69" s="22" t="str">
        <f t="shared" si="41"/>
        <v>Below Average</v>
      </c>
      <c r="X69" s="21">
        <v>0.40200000000000002</v>
      </c>
      <c r="Y69" s="21">
        <v>1.8000000000000002E-2</v>
      </c>
      <c r="Z69" s="28">
        <f t="shared" si="42"/>
        <v>6.7276119402985002E-2</v>
      </c>
      <c r="AA69" s="29" t="str">
        <f t="shared" si="43"/>
        <v>Above Average</v>
      </c>
      <c r="AB69" s="30">
        <v>0.89700000000000002</v>
      </c>
      <c r="AC69" s="21">
        <v>1.4999999999999999E-2</v>
      </c>
      <c r="AD69" s="31">
        <f t="shared" si="44"/>
        <v>1.0694029850746301E-2</v>
      </c>
      <c r="AE69" s="22" t="str">
        <f t="shared" si="45"/>
        <v>Average</v>
      </c>
      <c r="AF69" s="32">
        <v>34.5</v>
      </c>
      <c r="AG69" s="29">
        <v>0.7</v>
      </c>
      <c r="AH69" s="33">
        <f t="shared" si="46"/>
        <v>-3.8126865671641781</v>
      </c>
      <c r="AI69" s="22" t="str">
        <f t="shared" si="47"/>
        <v>Below Average</v>
      </c>
      <c r="AJ69" s="30">
        <f>ABS(VLOOKUP(B69,'Political Comp. Calculation'!A:B,2,FALSE))/100</f>
        <v>0.12055004321952589</v>
      </c>
      <c r="AK69" s="22" t="s">
        <v>345</v>
      </c>
    </row>
    <row r="70" spans="1:37" x14ac:dyDescent="0.2">
      <c r="A70" s="16" t="s">
        <v>223</v>
      </c>
      <c r="B70" s="14" t="s">
        <v>69</v>
      </c>
      <c r="C70" s="17">
        <v>30764</v>
      </c>
      <c r="D70" s="18">
        <v>1676</v>
      </c>
      <c r="E70" s="17">
        <v>23093</v>
      </c>
      <c r="F70" s="18">
        <v>14949</v>
      </c>
      <c r="G70" s="19">
        <v>23713</v>
      </c>
      <c r="H70" s="20">
        <f t="shared" si="32"/>
        <v>0.67111812329506693</v>
      </c>
      <c r="I70" s="21">
        <f t="shared" si="33"/>
        <v>3.656201971923434E-2</v>
      </c>
      <c r="J70" s="21">
        <f t="shared" si="34"/>
        <v>3.0800137752123868E-3</v>
      </c>
      <c r="K70" s="22" t="str">
        <f t="shared" si="35"/>
        <v>Average</v>
      </c>
      <c r="L70" s="18">
        <v>9497</v>
      </c>
      <c r="M70" s="18">
        <v>295</v>
      </c>
      <c r="N70" s="23">
        <v>17745</v>
      </c>
      <c r="O70" s="23">
        <v>332</v>
      </c>
      <c r="P70" s="24">
        <f t="shared" si="36"/>
        <v>0.53519301211608905</v>
      </c>
      <c r="Q70" s="25">
        <f t="shared" si="37"/>
        <v>-0.18642320560764725</v>
      </c>
      <c r="R70" s="22" t="str">
        <f t="shared" si="38"/>
        <v>Below Average</v>
      </c>
      <c r="S70" s="26">
        <v>25571</v>
      </c>
      <c r="T70" s="27">
        <v>1435</v>
      </c>
      <c r="U70" s="21">
        <f t="shared" si="39"/>
        <v>0.83119880379664546</v>
      </c>
      <c r="V70" s="25">
        <f t="shared" si="40"/>
        <v>-4.7929730263631787E-2</v>
      </c>
      <c r="W70" s="22" t="str">
        <f t="shared" si="41"/>
        <v>Below Average</v>
      </c>
      <c r="X70" s="21">
        <v>0.42599999999999999</v>
      </c>
      <c r="Y70" s="21">
        <v>1.8000000000000002E-2</v>
      </c>
      <c r="Z70" s="28">
        <f t="shared" si="42"/>
        <v>9.1276119402984968E-2</v>
      </c>
      <c r="AA70" s="29" t="str">
        <f t="shared" si="43"/>
        <v>Above Average</v>
      </c>
      <c r="AB70" s="30">
        <v>0.80400000000000005</v>
      </c>
      <c r="AC70" s="21">
        <v>1.9E-2</v>
      </c>
      <c r="AD70" s="31">
        <f t="shared" si="44"/>
        <v>-8.2305970149253671E-2</v>
      </c>
      <c r="AE70" s="22" t="str">
        <f t="shared" si="45"/>
        <v>Below Average</v>
      </c>
      <c r="AF70" s="32">
        <v>32.6</v>
      </c>
      <c r="AG70" s="29">
        <v>0.6</v>
      </c>
      <c r="AH70" s="33">
        <f t="shared" si="46"/>
        <v>-5.7126865671641767</v>
      </c>
      <c r="AI70" s="22" t="str">
        <f t="shared" si="47"/>
        <v>Below Average</v>
      </c>
      <c r="AJ70" s="30">
        <f>ABS(VLOOKUP(B70,'Political Comp. Calculation'!A:B,2,FALSE))/100</f>
        <v>0.63229125026680078</v>
      </c>
      <c r="AK70" s="22" t="s">
        <v>345</v>
      </c>
    </row>
    <row r="71" spans="1:37" x14ac:dyDescent="0.2">
      <c r="A71" s="16" t="s">
        <v>224</v>
      </c>
      <c r="B71" s="14" t="s">
        <v>70</v>
      </c>
      <c r="C71" s="17">
        <v>29456</v>
      </c>
      <c r="D71" s="18">
        <v>853</v>
      </c>
      <c r="E71" s="17">
        <v>21462</v>
      </c>
      <c r="F71" s="18">
        <v>14894</v>
      </c>
      <c r="G71" s="19">
        <v>22907</v>
      </c>
      <c r="H71" s="20">
        <f t="shared" si="32"/>
        <v>0.67120155674261028</v>
      </c>
      <c r="I71" s="21">
        <f t="shared" si="33"/>
        <v>1.9436954369277837E-2</v>
      </c>
      <c r="J71" s="21">
        <f t="shared" si="34"/>
        <v>3.1634472227557442E-3</v>
      </c>
      <c r="K71" s="22" t="str">
        <f t="shared" si="35"/>
        <v>Average</v>
      </c>
      <c r="L71" s="18">
        <v>12619</v>
      </c>
      <c r="M71" s="18">
        <v>294</v>
      </c>
      <c r="N71" s="23">
        <v>14460</v>
      </c>
      <c r="O71" s="23">
        <v>288</v>
      </c>
      <c r="P71" s="24">
        <f t="shared" si="36"/>
        <v>0.87268326417704012</v>
      </c>
      <c r="Q71" s="25">
        <f t="shared" si="37"/>
        <v>0.15106704645330382</v>
      </c>
      <c r="R71" s="22" t="str">
        <f t="shared" si="38"/>
        <v>Above Average</v>
      </c>
      <c r="S71" s="26">
        <v>28459</v>
      </c>
      <c r="T71" s="27">
        <v>796</v>
      </c>
      <c r="U71" s="21">
        <f t="shared" si="39"/>
        <v>0.9661529060293319</v>
      </c>
      <c r="V71" s="25">
        <f t="shared" si="40"/>
        <v>8.7024371969054659E-2</v>
      </c>
      <c r="W71" s="22" t="str">
        <f t="shared" si="41"/>
        <v>Above Average</v>
      </c>
      <c r="X71" s="21">
        <v>0.222</v>
      </c>
      <c r="Y71" s="21">
        <v>1.4999999999999999E-2</v>
      </c>
      <c r="Z71" s="28">
        <f t="shared" si="42"/>
        <v>-0.11272388059701502</v>
      </c>
      <c r="AA71" s="29" t="str">
        <f t="shared" si="43"/>
        <v>Below Average</v>
      </c>
      <c r="AB71" s="30">
        <v>0.95299999999999996</v>
      </c>
      <c r="AC71" s="21">
        <v>6.9999999999999993E-3</v>
      </c>
      <c r="AD71" s="31">
        <f t="shared" si="44"/>
        <v>6.6694029850746239E-2</v>
      </c>
      <c r="AE71" s="22" t="str">
        <f t="shared" si="45"/>
        <v>Above Average</v>
      </c>
      <c r="AF71" s="32">
        <v>38.299999999999997</v>
      </c>
      <c r="AG71" s="29">
        <v>1</v>
      </c>
      <c r="AH71" s="33">
        <f t="shared" si="46"/>
        <v>-1.2686567164180929E-2</v>
      </c>
      <c r="AI71" s="22" t="str">
        <f t="shared" si="47"/>
        <v>Average</v>
      </c>
      <c r="AJ71" s="30">
        <f>ABS(VLOOKUP(B71,'Political Comp. Calculation'!A:B,2,FALSE))/100</f>
        <v>0.25868394367601599</v>
      </c>
      <c r="AK71" s="22" t="s">
        <v>345</v>
      </c>
    </row>
    <row r="72" spans="1:37" x14ac:dyDescent="0.2">
      <c r="A72" s="16" t="s">
        <v>225</v>
      </c>
      <c r="B72" s="14" t="s">
        <v>71</v>
      </c>
      <c r="C72" s="17">
        <v>30429</v>
      </c>
      <c r="D72" s="18">
        <v>375</v>
      </c>
      <c r="E72" s="17">
        <v>22120</v>
      </c>
      <c r="F72" s="18">
        <v>17117</v>
      </c>
      <c r="G72" s="19">
        <v>22048</v>
      </c>
      <c r="H72" s="20">
        <f t="shared" si="32"/>
        <v>0.67144619816780138</v>
      </c>
      <c r="I72" s="21">
        <f t="shared" si="33"/>
        <v>8.2747485725105374E-3</v>
      </c>
      <c r="J72" s="21">
        <f t="shared" si="34"/>
        <v>3.4080886479468386E-3</v>
      </c>
      <c r="K72" s="22" t="str">
        <f t="shared" si="35"/>
        <v>Average</v>
      </c>
      <c r="L72" s="18">
        <v>12656</v>
      </c>
      <c r="M72" s="18">
        <v>278</v>
      </c>
      <c r="N72" s="23">
        <v>16296</v>
      </c>
      <c r="O72" s="23">
        <v>295</v>
      </c>
      <c r="P72" s="24">
        <f t="shared" si="36"/>
        <v>0.7766323024054983</v>
      </c>
      <c r="Q72" s="25">
        <f t="shared" si="37"/>
        <v>5.5016084681762001E-2</v>
      </c>
      <c r="R72" s="22" t="str">
        <f t="shared" si="38"/>
        <v>Average</v>
      </c>
      <c r="S72" s="26">
        <v>29312</v>
      </c>
      <c r="T72" s="27">
        <v>299</v>
      </c>
      <c r="U72" s="21">
        <f t="shared" si="39"/>
        <v>0.96329159683196952</v>
      </c>
      <c r="V72" s="25">
        <f t="shared" si="40"/>
        <v>8.4163062771692276E-2</v>
      </c>
      <c r="W72" s="22" t="str">
        <f t="shared" si="41"/>
        <v>Above Average</v>
      </c>
      <c r="X72" s="21">
        <v>0.2</v>
      </c>
      <c r="Y72" s="21">
        <v>9.0000000000000011E-3</v>
      </c>
      <c r="Z72" s="28">
        <f t="shared" si="42"/>
        <v>-0.13472388059701501</v>
      </c>
      <c r="AA72" s="29" t="str">
        <f t="shared" si="43"/>
        <v>Below Average</v>
      </c>
      <c r="AB72" s="30">
        <v>0.879</v>
      </c>
      <c r="AC72" s="21">
        <v>0.01</v>
      </c>
      <c r="AD72" s="31">
        <f t="shared" si="44"/>
        <v>-7.3059701492537155E-3</v>
      </c>
      <c r="AE72" s="22" t="str">
        <f t="shared" si="45"/>
        <v>Below Average</v>
      </c>
      <c r="AF72" s="32">
        <v>43.5</v>
      </c>
      <c r="AG72" s="29">
        <v>0.4</v>
      </c>
      <c r="AH72" s="33">
        <f t="shared" si="46"/>
        <v>5.1873134328358219</v>
      </c>
      <c r="AI72" s="22" t="str">
        <f t="shared" si="47"/>
        <v>Above Average</v>
      </c>
      <c r="AJ72" s="30">
        <f>ABS(VLOOKUP(B72,'Political Comp. Calculation'!A:B,2,FALSE))/100</f>
        <v>1.8593287139693052E-2</v>
      </c>
      <c r="AK72" s="22" t="s">
        <v>344</v>
      </c>
    </row>
    <row r="73" spans="1:37" x14ac:dyDescent="0.2">
      <c r="A73" s="16" t="s">
        <v>226</v>
      </c>
      <c r="B73" s="14" t="s">
        <v>72</v>
      </c>
      <c r="C73" s="17">
        <v>29946</v>
      </c>
      <c r="D73" s="18">
        <v>1492</v>
      </c>
      <c r="E73" s="17">
        <v>22892</v>
      </c>
      <c r="F73" s="18">
        <v>14853</v>
      </c>
      <c r="G73" s="19">
        <v>22460</v>
      </c>
      <c r="H73" s="20">
        <f t="shared" si="32"/>
        <v>0.67181839256411102</v>
      </c>
      <c r="I73" s="21">
        <f t="shared" si="33"/>
        <v>3.3472017688694677E-2</v>
      </c>
      <c r="J73" s="21">
        <f t="shared" si="34"/>
        <v>3.7802830442564828E-3</v>
      </c>
      <c r="K73" s="22" t="str">
        <f t="shared" si="35"/>
        <v>Average</v>
      </c>
      <c r="L73" s="18">
        <v>11208</v>
      </c>
      <c r="M73" s="18">
        <v>371</v>
      </c>
      <c r="N73" s="23">
        <v>16728</v>
      </c>
      <c r="O73" s="23">
        <v>402</v>
      </c>
      <c r="P73" s="24">
        <f t="shared" si="36"/>
        <v>0.67001434720229558</v>
      </c>
      <c r="Q73" s="25">
        <f t="shared" si="37"/>
        <v>-5.1601870521440718E-2</v>
      </c>
      <c r="R73" s="22" t="str">
        <f t="shared" si="38"/>
        <v>Below Average</v>
      </c>
      <c r="S73" s="26">
        <v>25748</v>
      </c>
      <c r="T73" s="27">
        <v>1171</v>
      </c>
      <c r="U73" s="21">
        <f t="shared" si="39"/>
        <v>0.85981433246510386</v>
      </c>
      <c r="V73" s="25">
        <f t="shared" si="40"/>
        <v>-1.9314201595173386E-2</v>
      </c>
      <c r="W73" s="22" t="str">
        <f t="shared" si="41"/>
        <v>Below Average</v>
      </c>
      <c r="X73" s="21">
        <v>0.39600000000000002</v>
      </c>
      <c r="Y73" s="21">
        <v>2.2000000000000002E-2</v>
      </c>
      <c r="Z73" s="28">
        <f t="shared" si="42"/>
        <v>6.1276119402984996E-2</v>
      </c>
      <c r="AA73" s="29" t="str">
        <f t="shared" si="43"/>
        <v>Above Average</v>
      </c>
      <c r="AB73" s="30">
        <v>0.88200000000000001</v>
      </c>
      <c r="AC73" s="21">
        <v>1.9E-2</v>
      </c>
      <c r="AD73" s="31">
        <f t="shared" si="44"/>
        <v>-4.3059701492537128E-3</v>
      </c>
      <c r="AE73" s="22" t="str">
        <f t="shared" si="45"/>
        <v>Below Average</v>
      </c>
      <c r="AF73" s="32">
        <v>38.700000000000003</v>
      </c>
      <c r="AG73" s="29">
        <v>1.6</v>
      </c>
      <c r="AH73" s="33">
        <f t="shared" si="46"/>
        <v>0.38731343283582476</v>
      </c>
      <c r="AI73" s="22" t="str">
        <f t="shared" si="47"/>
        <v>Average</v>
      </c>
      <c r="AJ73" s="30">
        <f>ABS(VLOOKUP(B73,'Political Comp. Calculation'!A:B,2,FALSE))/100</f>
        <v>1.4669586796307088E-2</v>
      </c>
      <c r="AK73" s="22" t="s">
        <v>344</v>
      </c>
    </row>
    <row r="74" spans="1:37" x14ac:dyDescent="0.2">
      <c r="A74" s="16" t="s">
        <v>227</v>
      </c>
      <c r="B74" s="14" t="s">
        <v>73</v>
      </c>
      <c r="C74" s="17">
        <v>29807</v>
      </c>
      <c r="D74" s="18">
        <v>586</v>
      </c>
      <c r="E74" s="17">
        <v>21419</v>
      </c>
      <c r="F74" s="18">
        <v>16357</v>
      </c>
      <c r="G74" s="19">
        <v>22338</v>
      </c>
      <c r="H74" s="20">
        <f t="shared" si="32"/>
        <v>0.67251812814589662</v>
      </c>
      <c r="I74" s="21">
        <f t="shared" si="33"/>
        <v>1.3221579598533761E-2</v>
      </c>
      <c r="J74" s="21">
        <f t="shared" si="34"/>
        <v>4.4800186260420816E-3</v>
      </c>
      <c r="K74" s="22" t="str">
        <f t="shared" si="35"/>
        <v>Average</v>
      </c>
      <c r="L74" s="18">
        <v>11341</v>
      </c>
      <c r="M74" s="18">
        <v>386</v>
      </c>
      <c r="N74" s="23">
        <v>16335</v>
      </c>
      <c r="O74" s="23">
        <v>316</v>
      </c>
      <c r="P74" s="24">
        <f t="shared" si="36"/>
        <v>0.69427609427609427</v>
      </c>
      <c r="Q74" s="25">
        <f t="shared" si="37"/>
        <v>-2.7340123447642029E-2</v>
      </c>
      <c r="R74" s="22" t="str">
        <f t="shared" si="38"/>
        <v>Below Average</v>
      </c>
      <c r="S74" s="26">
        <v>28905</v>
      </c>
      <c r="T74" s="27">
        <v>540</v>
      </c>
      <c r="U74" s="21">
        <f t="shared" si="39"/>
        <v>0.96973865199449794</v>
      </c>
      <c r="V74" s="25">
        <f t="shared" si="40"/>
        <v>9.0610117934220691E-2</v>
      </c>
      <c r="W74" s="22" t="str">
        <f t="shared" si="41"/>
        <v>Above Average</v>
      </c>
      <c r="X74" s="21">
        <v>0.25600000000000001</v>
      </c>
      <c r="Y74" s="21">
        <v>1.6E-2</v>
      </c>
      <c r="Z74" s="28">
        <f t="shared" si="42"/>
        <v>-7.8723880597015017E-2</v>
      </c>
      <c r="AA74" s="29" t="str">
        <f t="shared" si="43"/>
        <v>Average</v>
      </c>
      <c r="AB74" s="30">
        <v>0.88400000000000001</v>
      </c>
      <c r="AC74" s="21">
        <v>1.6E-2</v>
      </c>
      <c r="AD74" s="31">
        <f t="shared" si="44"/>
        <v>-2.305970149253711E-3</v>
      </c>
      <c r="AE74" s="22" t="str">
        <f t="shared" si="45"/>
        <v>Average</v>
      </c>
      <c r="AF74" s="32">
        <v>40.299999999999997</v>
      </c>
      <c r="AG74" s="29">
        <v>0.6</v>
      </c>
      <c r="AH74" s="33">
        <f t="shared" si="46"/>
        <v>1.9873134328358191</v>
      </c>
      <c r="AI74" s="22" t="str">
        <f t="shared" si="47"/>
        <v>Average</v>
      </c>
      <c r="AJ74" s="30">
        <f>ABS(VLOOKUP(B74,'Political Comp. Calculation'!A:B,2,FALSE))/100</f>
        <v>0.1073024668910586</v>
      </c>
      <c r="AK74" s="22" t="s">
        <v>345</v>
      </c>
    </row>
    <row r="75" spans="1:37" x14ac:dyDescent="0.2">
      <c r="A75" s="16" t="s">
        <v>228</v>
      </c>
      <c r="B75" s="14" t="s">
        <v>74</v>
      </c>
      <c r="C75" s="17">
        <v>31707</v>
      </c>
      <c r="D75" s="18">
        <v>473</v>
      </c>
      <c r="E75" s="17">
        <v>22867</v>
      </c>
      <c r="F75" s="18">
        <v>18015</v>
      </c>
      <c r="G75" s="19">
        <v>23126</v>
      </c>
      <c r="H75" s="20">
        <f t="shared" si="32"/>
        <v>0.67306112886416869</v>
      </c>
      <c r="I75" s="21">
        <f t="shared" si="33"/>
        <v>1.0040619230855974E-2</v>
      </c>
      <c r="J75" s="21">
        <f t="shared" si="34"/>
        <v>5.0230193443141502E-3</v>
      </c>
      <c r="K75" s="22" t="str">
        <f t="shared" si="35"/>
        <v>Average</v>
      </c>
      <c r="L75" s="18">
        <v>14776</v>
      </c>
      <c r="M75" s="18">
        <v>437</v>
      </c>
      <c r="N75" s="23">
        <v>17639</v>
      </c>
      <c r="O75" s="23">
        <v>519</v>
      </c>
      <c r="P75" s="24">
        <f t="shared" si="36"/>
        <v>0.83768921140654229</v>
      </c>
      <c r="Q75" s="25">
        <f t="shared" si="37"/>
        <v>0.11607299368280599</v>
      </c>
      <c r="R75" s="22" t="str">
        <f t="shared" si="38"/>
        <v>Above Average</v>
      </c>
      <c r="S75" s="26">
        <v>30638</v>
      </c>
      <c r="T75" s="27">
        <v>459</v>
      </c>
      <c r="U75" s="21">
        <f t="shared" si="39"/>
        <v>0.9662850474658593</v>
      </c>
      <c r="V75" s="25">
        <f t="shared" si="40"/>
        <v>8.7156513405582059E-2</v>
      </c>
      <c r="W75" s="22" t="str">
        <f t="shared" si="41"/>
        <v>Above Average</v>
      </c>
      <c r="X75" s="21">
        <v>0.17800000000000002</v>
      </c>
      <c r="Y75" s="21">
        <v>8.0000000000000002E-3</v>
      </c>
      <c r="Z75" s="28">
        <f t="shared" si="42"/>
        <v>-0.156723880597015</v>
      </c>
      <c r="AA75" s="29" t="str">
        <f t="shared" si="43"/>
        <v>Below Average</v>
      </c>
      <c r="AB75" s="30">
        <v>0.88500000000000001</v>
      </c>
      <c r="AC75" s="21">
        <v>8.0000000000000002E-3</v>
      </c>
      <c r="AD75" s="31">
        <f t="shared" si="44"/>
        <v>-1.3059701492537101E-3</v>
      </c>
      <c r="AE75" s="22" t="str">
        <f t="shared" si="45"/>
        <v>Average</v>
      </c>
      <c r="AF75" s="32">
        <v>50.8</v>
      </c>
      <c r="AG75" s="29">
        <v>0.4</v>
      </c>
      <c r="AH75" s="33">
        <f t="shared" si="46"/>
        <v>12.487313432835819</v>
      </c>
      <c r="AI75" s="22" t="str">
        <f t="shared" si="47"/>
        <v>Above Average</v>
      </c>
      <c r="AJ75" s="30">
        <f>ABS(VLOOKUP(B75,'Political Comp. Calculation'!A:B,2,FALSE))/100</f>
        <v>8.0092845129691365E-2</v>
      </c>
      <c r="AK75" s="22" t="s">
        <v>350</v>
      </c>
    </row>
    <row r="76" spans="1:37" x14ac:dyDescent="0.2">
      <c r="A76" s="16" t="s">
        <v>229</v>
      </c>
      <c r="B76" s="14" t="s">
        <v>75</v>
      </c>
      <c r="C76" s="17">
        <v>28767</v>
      </c>
      <c r="D76" s="18">
        <v>1305</v>
      </c>
      <c r="E76" s="17">
        <v>21962</v>
      </c>
      <c r="F76" s="18">
        <v>14048</v>
      </c>
      <c r="G76" s="19">
        <v>21961</v>
      </c>
      <c r="H76" s="20">
        <f t="shared" si="32"/>
        <v>0.67311556796013028</v>
      </c>
      <c r="I76" s="21">
        <f t="shared" si="33"/>
        <v>3.0535537810267632E-2</v>
      </c>
      <c r="J76" s="21">
        <f t="shared" si="34"/>
        <v>5.0774584402757394E-3</v>
      </c>
      <c r="K76" s="22" t="str">
        <f t="shared" si="35"/>
        <v>Average</v>
      </c>
      <c r="L76" s="18">
        <v>10864</v>
      </c>
      <c r="M76" s="18">
        <v>354</v>
      </c>
      <c r="N76" s="23">
        <v>16217</v>
      </c>
      <c r="O76" s="23">
        <v>368</v>
      </c>
      <c r="P76" s="24">
        <f t="shared" si="36"/>
        <v>0.66991428747610537</v>
      </c>
      <c r="Q76" s="25">
        <f t="shared" si="37"/>
        <v>-5.1701930247630923E-2</v>
      </c>
      <c r="R76" s="22" t="str">
        <f t="shared" si="38"/>
        <v>Below Average</v>
      </c>
      <c r="S76" s="26">
        <v>25284</v>
      </c>
      <c r="T76" s="27">
        <v>1076</v>
      </c>
      <c r="U76" s="21">
        <f t="shared" si="39"/>
        <v>0.87892376681614348</v>
      </c>
      <c r="V76" s="25">
        <f t="shared" si="40"/>
        <v>-2.0476724413376335E-4</v>
      </c>
      <c r="W76" s="22" t="str">
        <f t="shared" si="41"/>
        <v>Average</v>
      </c>
      <c r="X76" s="21">
        <v>0.45399999999999996</v>
      </c>
      <c r="Y76" s="21">
        <v>1.8000000000000002E-2</v>
      </c>
      <c r="Z76" s="28">
        <f t="shared" si="42"/>
        <v>0.11927611940298494</v>
      </c>
      <c r="AA76" s="29" t="str">
        <f t="shared" si="43"/>
        <v>Above Average</v>
      </c>
      <c r="AB76" s="30">
        <v>0.88900000000000001</v>
      </c>
      <c r="AC76" s="21">
        <v>1.6E-2</v>
      </c>
      <c r="AD76" s="31">
        <f t="shared" si="44"/>
        <v>2.6940298507462934E-3</v>
      </c>
      <c r="AE76" s="22" t="str">
        <f t="shared" si="45"/>
        <v>Average</v>
      </c>
      <c r="AF76" s="32">
        <v>35.4</v>
      </c>
      <c r="AG76" s="29">
        <v>0.9</v>
      </c>
      <c r="AH76" s="33">
        <f t="shared" si="46"/>
        <v>-2.9126865671641795</v>
      </c>
      <c r="AI76" s="22" t="str">
        <f t="shared" si="47"/>
        <v>Below Average</v>
      </c>
      <c r="AJ76" s="30">
        <f>ABS(VLOOKUP(B76,'Political Comp. Calculation'!A:B,2,FALSE))/100</f>
        <v>0.11701968863824158</v>
      </c>
      <c r="AK76" s="22" t="s">
        <v>345</v>
      </c>
    </row>
    <row r="77" spans="1:37" x14ac:dyDescent="0.2">
      <c r="A77" s="16" t="s">
        <v>230</v>
      </c>
      <c r="B77" s="14" t="s">
        <v>76</v>
      </c>
      <c r="C77" s="17">
        <v>29932</v>
      </c>
      <c r="D77" s="18">
        <v>1011</v>
      </c>
      <c r="E77" s="17">
        <v>22811</v>
      </c>
      <c r="F77" s="18">
        <v>14916</v>
      </c>
      <c r="G77" s="19">
        <v>22673</v>
      </c>
      <c r="H77" s="20">
        <f t="shared" si="32"/>
        <v>0.67340400916649734</v>
      </c>
      <c r="I77" s="21">
        <f t="shared" si="33"/>
        <v>2.2745271056639371E-2</v>
      </c>
      <c r="J77" s="21">
        <f t="shared" si="34"/>
        <v>5.3658996466428022E-3</v>
      </c>
      <c r="K77" s="22" t="str">
        <f t="shared" si="35"/>
        <v>Average</v>
      </c>
      <c r="L77" s="18">
        <v>12283</v>
      </c>
      <c r="M77" s="18">
        <v>401</v>
      </c>
      <c r="N77" s="23">
        <v>15157</v>
      </c>
      <c r="O77" s="23">
        <v>317</v>
      </c>
      <c r="P77" s="24">
        <f t="shared" si="36"/>
        <v>0.81038464076004491</v>
      </c>
      <c r="Q77" s="25">
        <f t="shared" si="37"/>
        <v>8.8768423036308608E-2</v>
      </c>
      <c r="R77" s="22" t="str">
        <f t="shared" si="38"/>
        <v>Above Average</v>
      </c>
      <c r="S77" s="26">
        <v>28103</v>
      </c>
      <c r="T77" s="27">
        <v>1025</v>
      </c>
      <c r="U77" s="21">
        <f t="shared" si="39"/>
        <v>0.93889482827742887</v>
      </c>
      <c r="V77" s="25">
        <f t="shared" si="40"/>
        <v>5.9766294217151628E-2</v>
      </c>
      <c r="W77" s="22" t="str">
        <f t="shared" si="41"/>
        <v>Above Average</v>
      </c>
      <c r="X77" s="21">
        <v>0.31900000000000001</v>
      </c>
      <c r="Y77" s="21">
        <v>1.9E-2</v>
      </c>
      <c r="Z77" s="28">
        <f t="shared" si="42"/>
        <v>-1.5723880597015016E-2</v>
      </c>
      <c r="AA77" s="29" t="str">
        <f t="shared" si="43"/>
        <v>Average</v>
      </c>
      <c r="AB77" s="30">
        <v>0.93799999999999994</v>
      </c>
      <c r="AC77" s="21">
        <v>0.01</v>
      </c>
      <c r="AD77" s="31">
        <f t="shared" si="44"/>
        <v>5.1694029850746226E-2</v>
      </c>
      <c r="AE77" s="22" t="str">
        <f t="shared" si="45"/>
        <v>Above Average</v>
      </c>
      <c r="AF77" s="32">
        <v>40</v>
      </c>
      <c r="AG77" s="29">
        <v>1.1000000000000001</v>
      </c>
      <c r="AH77" s="33">
        <f t="shared" si="46"/>
        <v>1.6873134328358219</v>
      </c>
      <c r="AI77" s="22" t="str">
        <f t="shared" si="47"/>
        <v>Average</v>
      </c>
      <c r="AJ77" s="30">
        <f>ABS(VLOOKUP(B77,'Political Comp. Calculation'!A:B,2,FALSE))/100</f>
        <v>2.5396603772296772E-3</v>
      </c>
      <c r="AK77" s="22" t="s">
        <v>344</v>
      </c>
    </row>
    <row r="78" spans="1:37" x14ac:dyDescent="0.2">
      <c r="A78" s="16" t="s">
        <v>231</v>
      </c>
      <c r="B78" s="14" t="s">
        <v>77</v>
      </c>
      <c r="C78" s="17">
        <v>31888</v>
      </c>
      <c r="D78" s="18">
        <v>1275</v>
      </c>
      <c r="E78" s="17">
        <v>24417</v>
      </c>
      <c r="F78" s="18">
        <v>15788</v>
      </c>
      <c r="G78" s="19">
        <v>24114</v>
      </c>
      <c r="H78" s="20">
        <f t="shared" si="32"/>
        <v>0.67341937573433519</v>
      </c>
      <c r="I78" s="21">
        <f t="shared" si="33"/>
        <v>2.6925793529267494E-2</v>
      </c>
      <c r="J78" s="21">
        <f t="shared" si="34"/>
        <v>5.3812662144806511E-3</v>
      </c>
      <c r="K78" s="22" t="str">
        <f t="shared" si="35"/>
        <v>Average</v>
      </c>
      <c r="L78" s="18">
        <v>8951</v>
      </c>
      <c r="M78" s="18">
        <v>241</v>
      </c>
      <c r="N78" s="23">
        <v>15333</v>
      </c>
      <c r="O78" s="23">
        <v>333</v>
      </c>
      <c r="P78" s="24">
        <f t="shared" si="36"/>
        <v>0.583773560294789</v>
      </c>
      <c r="Q78" s="25">
        <f t="shared" si="37"/>
        <v>-0.1378426574289473</v>
      </c>
      <c r="R78" s="22" t="str">
        <f t="shared" si="38"/>
        <v>Below Average</v>
      </c>
      <c r="S78" s="26">
        <v>29320</v>
      </c>
      <c r="T78" s="27">
        <v>1119</v>
      </c>
      <c r="U78" s="21">
        <f t="shared" si="39"/>
        <v>0.91946813848469644</v>
      </c>
      <c r="V78" s="25">
        <f t="shared" si="40"/>
        <v>4.0339604424419195E-2</v>
      </c>
      <c r="W78" s="22" t="str">
        <f t="shared" si="41"/>
        <v>Average</v>
      </c>
      <c r="X78" s="21">
        <v>0.46500000000000002</v>
      </c>
      <c r="Y78" s="21">
        <v>1.8000000000000002E-2</v>
      </c>
      <c r="Z78" s="28">
        <f t="shared" si="42"/>
        <v>0.130276119402985</v>
      </c>
      <c r="AA78" s="29" t="str">
        <f t="shared" si="43"/>
        <v>Above Average</v>
      </c>
      <c r="AB78" s="30">
        <v>0.78100000000000003</v>
      </c>
      <c r="AC78" s="21">
        <v>1.6E-2</v>
      </c>
      <c r="AD78" s="31">
        <f t="shared" si="44"/>
        <v>-0.10530597014925369</v>
      </c>
      <c r="AE78" s="22" t="str">
        <f t="shared" si="45"/>
        <v>Below Average</v>
      </c>
      <c r="AF78" s="32">
        <v>29.7</v>
      </c>
      <c r="AG78" s="29">
        <v>1.3</v>
      </c>
      <c r="AH78" s="33">
        <f t="shared" si="46"/>
        <v>-8.6126865671641788</v>
      </c>
      <c r="AI78" s="22" t="str">
        <f t="shared" si="47"/>
        <v>Below Average</v>
      </c>
      <c r="AJ78" s="30">
        <f>ABS(VLOOKUP(B78,'Political Comp. Calculation'!A:B,2,FALSE))/100</f>
        <v>0.37819010037956557</v>
      </c>
      <c r="AK78" s="22" t="s">
        <v>345</v>
      </c>
    </row>
    <row r="79" spans="1:37" x14ac:dyDescent="0.2">
      <c r="A79" s="16" t="s">
        <v>232</v>
      </c>
      <c r="B79" s="14" t="s">
        <v>78</v>
      </c>
      <c r="C79" s="17">
        <v>28604</v>
      </c>
      <c r="D79" s="18">
        <v>1536</v>
      </c>
      <c r="E79" s="17">
        <v>22110</v>
      </c>
      <c r="F79" s="18">
        <v>14121</v>
      </c>
      <c r="G79" s="19">
        <v>21448</v>
      </c>
      <c r="H79" s="20">
        <f t="shared" si="32"/>
        <v>0.6740992145842758</v>
      </c>
      <c r="I79" s="21">
        <f t="shared" si="33"/>
        <v>3.6198307705266553E-2</v>
      </c>
      <c r="J79" s="21">
        <f t="shared" si="34"/>
        <v>6.0611050644212572E-3</v>
      </c>
      <c r="K79" s="22" t="str">
        <f t="shared" si="35"/>
        <v>Average</v>
      </c>
      <c r="L79" s="18">
        <v>10336</v>
      </c>
      <c r="M79" s="18">
        <v>382</v>
      </c>
      <c r="N79" s="23">
        <v>16340</v>
      </c>
      <c r="O79" s="23">
        <v>353</v>
      </c>
      <c r="P79" s="24">
        <f t="shared" si="36"/>
        <v>0.63255813953488371</v>
      </c>
      <c r="Q79" s="25">
        <f t="shared" si="37"/>
        <v>-8.9058078188852585E-2</v>
      </c>
      <c r="R79" s="22" t="str">
        <f t="shared" si="38"/>
        <v>Below Average</v>
      </c>
      <c r="S79" s="26">
        <v>23212</v>
      </c>
      <c r="T79" s="27">
        <v>1206</v>
      </c>
      <c r="U79" s="21">
        <f t="shared" si="39"/>
        <v>0.81149489581876666</v>
      </c>
      <c r="V79" s="25">
        <f t="shared" si="40"/>
        <v>-6.7633638241510585E-2</v>
      </c>
      <c r="W79" s="22" t="str">
        <f t="shared" si="41"/>
        <v>Below Average</v>
      </c>
      <c r="X79" s="21">
        <v>0.32600000000000001</v>
      </c>
      <c r="Y79" s="21">
        <v>1.8000000000000002E-2</v>
      </c>
      <c r="Z79" s="28">
        <f t="shared" si="42"/>
        <v>-8.7238805970150102E-3</v>
      </c>
      <c r="AA79" s="29" t="str">
        <f t="shared" si="43"/>
        <v>Average</v>
      </c>
      <c r="AB79" s="30">
        <v>0.88600000000000001</v>
      </c>
      <c r="AC79" s="21">
        <v>2.2000000000000002E-2</v>
      </c>
      <c r="AD79" s="31">
        <f t="shared" si="44"/>
        <v>-3.0597014925370924E-4</v>
      </c>
      <c r="AE79" s="22" t="str">
        <f t="shared" si="45"/>
        <v>Average</v>
      </c>
      <c r="AF79" s="32">
        <v>38.1</v>
      </c>
      <c r="AG79" s="29">
        <v>1.2</v>
      </c>
      <c r="AH79" s="33">
        <f t="shared" si="46"/>
        <v>-0.21268656716417667</v>
      </c>
      <c r="AI79" s="22" t="str">
        <f t="shared" si="47"/>
        <v>Average</v>
      </c>
      <c r="AJ79" s="30">
        <f>ABS(VLOOKUP(B79,'Political Comp. Calculation'!A:B,2,FALSE))/100</f>
        <v>0.21484814118828605</v>
      </c>
      <c r="AK79" s="22" t="s">
        <v>345</v>
      </c>
    </row>
    <row r="80" spans="1:37" x14ac:dyDescent="0.2">
      <c r="A80" s="16" t="s">
        <v>233</v>
      </c>
      <c r="B80" s="14" t="s">
        <v>79</v>
      </c>
      <c r="C80" s="17">
        <v>28716</v>
      </c>
      <c r="D80" s="18">
        <v>786</v>
      </c>
      <c r="E80" s="17">
        <v>21534</v>
      </c>
      <c r="F80" s="18">
        <v>14065</v>
      </c>
      <c r="G80" s="19">
        <v>22460</v>
      </c>
      <c r="H80" s="20">
        <f t="shared" si="32"/>
        <v>0.67445013649787322</v>
      </c>
      <c r="I80" s="21">
        <f t="shared" si="33"/>
        <v>1.8460712052073114E-2</v>
      </c>
      <c r="J80" s="21">
        <f t="shared" si="34"/>
        <v>6.4120269780186812E-3</v>
      </c>
      <c r="K80" s="22" t="str">
        <f t="shared" si="35"/>
        <v>Average</v>
      </c>
      <c r="L80" s="18">
        <v>12231</v>
      </c>
      <c r="M80" s="18">
        <v>324</v>
      </c>
      <c r="N80" s="23">
        <v>14491</v>
      </c>
      <c r="O80" s="23">
        <v>294</v>
      </c>
      <c r="P80" s="24">
        <f t="shared" si="36"/>
        <v>0.84404112897660621</v>
      </c>
      <c r="Q80" s="25">
        <f t="shared" si="37"/>
        <v>0.12242491125286992</v>
      </c>
      <c r="R80" s="22" t="str">
        <f t="shared" si="38"/>
        <v>Above Average</v>
      </c>
      <c r="S80" s="26">
        <v>27694</v>
      </c>
      <c r="T80" s="27">
        <v>700</v>
      </c>
      <c r="U80" s="21">
        <f t="shared" si="39"/>
        <v>0.96441008497005154</v>
      </c>
      <c r="V80" s="25">
        <f t="shared" si="40"/>
        <v>8.5281550909774295E-2</v>
      </c>
      <c r="W80" s="22" t="str">
        <f t="shared" si="41"/>
        <v>Above Average</v>
      </c>
      <c r="X80" s="21">
        <v>0.307</v>
      </c>
      <c r="Y80" s="21">
        <v>1.7000000000000001E-2</v>
      </c>
      <c r="Z80" s="28">
        <f t="shared" si="42"/>
        <v>-2.7723880597015027E-2</v>
      </c>
      <c r="AA80" s="29" t="str">
        <f t="shared" si="43"/>
        <v>Average</v>
      </c>
      <c r="AB80" s="30">
        <v>0.93799999999999994</v>
      </c>
      <c r="AC80" s="21">
        <v>1.2E-2</v>
      </c>
      <c r="AD80" s="31">
        <f t="shared" si="44"/>
        <v>5.1694029850746226E-2</v>
      </c>
      <c r="AE80" s="22" t="str">
        <f t="shared" si="45"/>
        <v>Above Average</v>
      </c>
      <c r="AF80" s="32">
        <v>37.700000000000003</v>
      </c>
      <c r="AG80" s="29">
        <v>0.8</v>
      </c>
      <c r="AH80" s="33">
        <f t="shared" si="46"/>
        <v>-0.61268656716417524</v>
      </c>
      <c r="AI80" s="22" t="str">
        <f t="shared" si="47"/>
        <v>Average</v>
      </c>
      <c r="AJ80" s="30">
        <f>ABS(VLOOKUP(B80,'Political Comp. Calculation'!A:B,2,FALSE))/100</f>
        <v>0.15869413615903313</v>
      </c>
      <c r="AK80" s="22" t="s">
        <v>345</v>
      </c>
    </row>
    <row r="81" spans="1:37" x14ac:dyDescent="0.2">
      <c r="A81" s="16" t="s">
        <v>234</v>
      </c>
      <c r="B81" s="14" t="s">
        <v>80</v>
      </c>
      <c r="C81" s="17">
        <v>29944</v>
      </c>
      <c r="D81" s="18">
        <v>539</v>
      </c>
      <c r="E81" s="17">
        <v>22246</v>
      </c>
      <c r="F81" s="18">
        <v>15525</v>
      </c>
      <c r="G81" s="19">
        <v>22942</v>
      </c>
      <c r="H81" s="20">
        <f t="shared" si="32"/>
        <v>0.67606952947492271</v>
      </c>
      <c r="I81" s="21">
        <f t="shared" si="33"/>
        <v>1.2169432152918325E-2</v>
      </c>
      <c r="J81" s="21">
        <f t="shared" si="34"/>
        <v>8.0314199550681753E-3</v>
      </c>
      <c r="K81" s="22" t="str">
        <f t="shared" si="35"/>
        <v>Average</v>
      </c>
      <c r="L81" s="18">
        <v>12785</v>
      </c>
      <c r="M81" s="18">
        <v>275</v>
      </c>
      <c r="N81" s="23">
        <v>14951</v>
      </c>
      <c r="O81" s="23">
        <v>246</v>
      </c>
      <c r="P81" s="24">
        <f t="shared" si="36"/>
        <v>0.85512674737475758</v>
      </c>
      <c r="Q81" s="25">
        <f t="shared" si="37"/>
        <v>0.13351052965102128</v>
      </c>
      <c r="R81" s="22" t="str">
        <f t="shared" si="38"/>
        <v>Above Average</v>
      </c>
      <c r="S81" s="26">
        <v>28905</v>
      </c>
      <c r="T81" s="27">
        <v>527</v>
      </c>
      <c r="U81" s="21">
        <f t="shared" si="39"/>
        <v>0.96530189687416512</v>
      </c>
      <c r="V81" s="25">
        <f t="shared" si="40"/>
        <v>8.6173362813887877E-2</v>
      </c>
      <c r="W81" s="22" t="str">
        <f t="shared" si="41"/>
        <v>Above Average</v>
      </c>
      <c r="X81" s="21">
        <v>0.23699999999999999</v>
      </c>
      <c r="Y81" s="21">
        <v>1.7000000000000001E-2</v>
      </c>
      <c r="Z81" s="28">
        <f t="shared" si="42"/>
        <v>-9.7723880597015034E-2</v>
      </c>
      <c r="AA81" s="29" t="str">
        <f t="shared" si="43"/>
        <v>Below Average</v>
      </c>
      <c r="AB81" s="30">
        <v>0.95099999999999996</v>
      </c>
      <c r="AC81" s="21">
        <v>8.0000000000000002E-3</v>
      </c>
      <c r="AD81" s="31">
        <f t="shared" si="44"/>
        <v>6.4694029850746237E-2</v>
      </c>
      <c r="AE81" s="22" t="str">
        <f t="shared" si="45"/>
        <v>Above Average</v>
      </c>
      <c r="AF81" s="32">
        <v>40.1</v>
      </c>
      <c r="AG81" s="29">
        <v>0.7</v>
      </c>
      <c r="AH81" s="33">
        <f t="shared" si="46"/>
        <v>1.7873134328358233</v>
      </c>
      <c r="AI81" s="22" t="str">
        <f t="shared" si="47"/>
        <v>Average</v>
      </c>
      <c r="AJ81" s="30">
        <f>ABS(VLOOKUP(B81,'Political Comp. Calculation'!A:B,2,FALSE))/100</f>
        <v>8.7277834379735672E-2</v>
      </c>
      <c r="AK81" s="22" t="s">
        <v>350</v>
      </c>
    </row>
    <row r="82" spans="1:37" x14ac:dyDescent="0.2">
      <c r="A82" s="16" t="s">
        <v>235</v>
      </c>
      <c r="B82" s="14" t="s">
        <v>81</v>
      </c>
      <c r="C82" s="17">
        <v>28387</v>
      </c>
      <c r="D82" s="18">
        <v>1107</v>
      </c>
      <c r="E82" s="17">
        <v>21318</v>
      </c>
      <c r="F82" s="18">
        <v>14087</v>
      </c>
      <c r="G82" s="19">
        <v>22098</v>
      </c>
      <c r="H82" s="20">
        <f t="shared" si="32"/>
        <v>0.67625533468344301</v>
      </c>
      <c r="I82" s="21">
        <f t="shared" si="33"/>
        <v>2.6371742540408416E-2</v>
      </c>
      <c r="J82" s="21">
        <f t="shared" si="34"/>
        <v>8.2172251635884708E-3</v>
      </c>
      <c r="K82" s="22" t="str">
        <f t="shared" si="35"/>
        <v>Average</v>
      </c>
      <c r="L82" s="18">
        <v>11173</v>
      </c>
      <c r="M82" s="18">
        <v>446</v>
      </c>
      <c r="N82" s="23">
        <v>13810</v>
      </c>
      <c r="O82" s="23">
        <v>343</v>
      </c>
      <c r="P82" s="24">
        <f t="shared" si="36"/>
        <v>0.8090514120202752</v>
      </c>
      <c r="Q82" s="25">
        <f t="shared" si="37"/>
        <v>8.7435194296538898E-2</v>
      </c>
      <c r="R82" s="22" t="str">
        <f t="shared" si="38"/>
        <v>Above Average</v>
      </c>
      <c r="S82" s="26">
        <v>26884</v>
      </c>
      <c r="T82" s="27">
        <v>882</v>
      </c>
      <c r="U82" s="21">
        <f t="shared" si="39"/>
        <v>0.94705322859055197</v>
      </c>
      <c r="V82" s="25">
        <f t="shared" si="40"/>
        <v>6.7924694530274721E-2</v>
      </c>
      <c r="W82" s="22" t="str">
        <f t="shared" si="41"/>
        <v>Above Average</v>
      </c>
      <c r="X82" s="21">
        <v>0.29299999999999998</v>
      </c>
      <c r="Y82" s="21">
        <v>2.4E-2</v>
      </c>
      <c r="Z82" s="28">
        <f t="shared" si="42"/>
        <v>-4.1723880597015039E-2</v>
      </c>
      <c r="AA82" s="29" t="str">
        <f t="shared" si="43"/>
        <v>Average</v>
      </c>
      <c r="AB82" s="30">
        <v>0.91700000000000004</v>
      </c>
      <c r="AC82" s="21">
        <v>0.02</v>
      </c>
      <c r="AD82" s="31">
        <f t="shared" si="44"/>
        <v>3.0694029850746318E-2</v>
      </c>
      <c r="AE82" s="22" t="str">
        <f t="shared" si="45"/>
        <v>Average</v>
      </c>
      <c r="AF82" s="32">
        <v>35.5</v>
      </c>
      <c r="AG82" s="29">
        <v>0.8</v>
      </c>
      <c r="AH82" s="33">
        <f t="shared" si="46"/>
        <v>-2.8126865671641781</v>
      </c>
      <c r="AI82" s="22" t="str">
        <f t="shared" si="47"/>
        <v>Below Average</v>
      </c>
      <c r="AJ82" s="30">
        <f>ABS(VLOOKUP(B82,'Political Comp. Calculation'!A:B,2,FALSE))/100</f>
        <v>0.22744850869147498</v>
      </c>
      <c r="AK82" s="22" t="s">
        <v>345</v>
      </c>
    </row>
    <row r="83" spans="1:37" x14ac:dyDescent="0.2">
      <c r="A83" s="16" t="s">
        <v>236</v>
      </c>
      <c r="B83" s="14" t="s">
        <v>82</v>
      </c>
      <c r="C83" s="17">
        <v>31916</v>
      </c>
      <c r="D83" s="18">
        <v>767</v>
      </c>
      <c r="E83" s="17">
        <v>23274</v>
      </c>
      <c r="F83" s="18">
        <v>18859</v>
      </c>
      <c r="G83" s="19">
        <v>22838</v>
      </c>
      <c r="H83" s="20">
        <f t="shared" si="32"/>
        <v>0.67895459248422707</v>
      </c>
      <c r="I83" s="21">
        <f t="shared" si="33"/>
        <v>1.631652376348558E-2</v>
      </c>
      <c r="J83" s="21">
        <f t="shared" si="34"/>
        <v>1.0916482964372531E-2</v>
      </c>
      <c r="K83" s="22" t="str">
        <f t="shared" si="35"/>
        <v>Average</v>
      </c>
      <c r="L83" s="18">
        <v>14795</v>
      </c>
      <c r="M83" s="18">
        <v>390</v>
      </c>
      <c r="N83" s="23">
        <v>18454</v>
      </c>
      <c r="O83" s="23">
        <v>613</v>
      </c>
      <c r="P83" s="24">
        <f t="shared" si="36"/>
        <v>0.80172320364148697</v>
      </c>
      <c r="Q83" s="25">
        <f t="shared" si="37"/>
        <v>8.0106985917750673E-2</v>
      </c>
      <c r="R83" s="22" t="str">
        <f t="shared" si="38"/>
        <v>Above Average</v>
      </c>
      <c r="S83" s="26">
        <v>29810</v>
      </c>
      <c r="T83" s="27">
        <v>614</v>
      </c>
      <c r="U83" s="21">
        <f t="shared" si="39"/>
        <v>0.93401428750469984</v>
      </c>
      <c r="V83" s="25">
        <f t="shared" si="40"/>
        <v>5.4885753444422591E-2</v>
      </c>
      <c r="W83" s="22" t="str">
        <f t="shared" si="41"/>
        <v>Average</v>
      </c>
      <c r="X83" s="21">
        <v>0.253</v>
      </c>
      <c r="Y83" s="21">
        <v>1.3000000000000001E-2</v>
      </c>
      <c r="Z83" s="28">
        <f t="shared" si="42"/>
        <v>-8.172388059701502E-2</v>
      </c>
      <c r="AA83" s="29" t="str">
        <f t="shared" si="43"/>
        <v>Average</v>
      </c>
      <c r="AB83" s="30">
        <v>0.874</v>
      </c>
      <c r="AC83" s="21">
        <v>1.3999999999999999E-2</v>
      </c>
      <c r="AD83" s="31">
        <f t="shared" si="44"/>
        <v>-1.230597014925372E-2</v>
      </c>
      <c r="AE83" s="22" t="str">
        <f t="shared" si="45"/>
        <v>Below Average</v>
      </c>
      <c r="AF83" s="32">
        <v>50.7</v>
      </c>
      <c r="AG83" s="29">
        <v>0.4</v>
      </c>
      <c r="AH83" s="33">
        <f t="shared" si="46"/>
        <v>12.387313432835825</v>
      </c>
      <c r="AI83" s="22" t="str">
        <f t="shared" si="47"/>
        <v>Above Average</v>
      </c>
      <c r="AJ83" s="30">
        <f>ABS(VLOOKUP(B83,'Political Comp. Calculation'!A:B,2,FALSE))/100</f>
        <v>0.20083061386698742</v>
      </c>
      <c r="AK83" s="22" t="s">
        <v>345</v>
      </c>
    </row>
    <row r="84" spans="1:37" x14ac:dyDescent="0.2">
      <c r="A84" s="16" t="s">
        <v>237</v>
      </c>
      <c r="B84" s="14" t="s">
        <v>83</v>
      </c>
      <c r="C84" s="17">
        <v>26854</v>
      </c>
      <c r="D84" s="18">
        <v>1587</v>
      </c>
      <c r="E84" s="17">
        <v>20401</v>
      </c>
      <c r="F84" s="18">
        <v>13657</v>
      </c>
      <c r="G84" s="19">
        <v>20642</v>
      </c>
      <c r="H84" s="20">
        <f t="shared" si="32"/>
        <v>0.68135981057746242</v>
      </c>
      <c r="I84" s="21">
        <f t="shared" si="33"/>
        <v>4.0266553190825616E-2</v>
      </c>
      <c r="J84" s="21">
        <f t="shared" si="34"/>
        <v>1.3321701057607882E-2</v>
      </c>
      <c r="K84" s="22" t="str">
        <f t="shared" si="35"/>
        <v>Average</v>
      </c>
      <c r="L84" s="18">
        <v>8533</v>
      </c>
      <c r="M84" s="18">
        <v>354</v>
      </c>
      <c r="N84" s="23">
        <v>15767</v>
      </c>
      <c r="O84" s="23">
        <v>329</v>
      </c>
      <c r="P84" s="24">
        <f t="shared" si="36"/>
        <v>0.54119363226993089</v>
      </c>
      <c r="Q84" s="25">
        <f t="shared" si="37"/>
        <v>-0.18042258545380541</v>
      </c>
      <c r="R84" s="22" t="str">
        <f t="shared" si="38"/>
        <v>Below Average</v>
      </c>
      <c r="S84" s="26">
        <v>18421</v>
      </c>
      <c r="T84" s="27">
        <v>1061</v>
      </c>
      <c r="U84" s="21">
        <f t="shared" si="39"/>
        <v>0.68596857079019891</v>
      </c>
      <c r="V84" s="25">
        <f t="shared" si="40"/>
        <v>-0.19315996327007834</v>
      </c>
      <c r="W84" s="22" t="str">
        <f t="shared" si="41"/>
        <v>Below Average</v>
      </c>
      <c r="X84" s="21">
        <v>0.45700000000000002</v>
      </c>
      <c r="Y84" s="21">
        <v>2.1000000000000001E-2</v>
      </c>
      <c r="Z84" s="28">
        <f t="shared" si="42"/>
        <v>0.122276119402985</v>
      </c>
      <c r="AA84" s="29" t="str">
        <f t="shared" si="43"/>
        <v>Above Average</v>
      </c>
      <c r="AB84" s="30">
        <v>0.80400000000000005</v>
      </c>
      <c r="AC84" s="21">
        <v>2.2000000000000002E-2</v>
      </c>
      <c r="AD84" s="31">
        <f t="shared" si="44"/>
        <v>-8.2305970149253671E-2</v>
      </c>
      <c r="AE84" s="22" t="str">
        <f t="shared" si="45"/>
        <v>Below Average</v>
      </c>
      <c r="AF84" s="32">
        <v>32.700000000000003</v>
      </c>
      <c r="AG84" s="29">
        <v>0.7</v>
      </c>
      <c r="AH84" s="33">
        <f t="shared" si="46"/>
        <v>-5.6126865671641752</v>
      </c>
      <c r="AI84" s="22" t="str">
        <f t="shared" si="47"/>
        <v>Below Average</v>
      </c>
      <c r="AJ84" s="30">
        <f>ABS(VLOOKUP(B84,'Political Comp. Calculation'!A:B,2,FALSE))/100</f>
        <v>0.79010701481883372</v>
      </c>
      <c r="AK84" s="22" t="s">
        <v>345</v>
      </c>
    </row>
    <row r="85" spans="1:37" x14ac:dyDescent="0.2">
      <c r="A85" s="16" t="s">
        <v>238</v>
      </c>
      <c r="B85" s="14" t="s">
        <v>84</v>
      </c>
      <c r="C85" s="17">
        <v>29491</v>
      </c>
      <c r="D85" s="18">
        <v>1406</v>
      </c>
      <c r="E85" s="17">
        <v>22922</v>
      </c>
      <c r="F85" s="18">
        <v>14860</v>
      </c>
      <c r="G85" s="19">
        <v>22489</v>
      </c>
      <c r="H85" s="20">
        <f t="shared" si="32"/>
        <v>0.6827880326759167</v>
      </c>
      <c r="I85" s="21">
        <f t="shared" si="33"/>
        <v>3.2552303209194E-2</v>
      </c>
      <c r="J85" s="21">
        <f t="shared" si="34"/>
        <v>1.4749923156062161E-2</v>
      </c>
      <c r="K85" s="22" t="str">
        <f t="shared" si="35"/>
        <v>Average</v>
      </c>
      <c r="L85" s="18">
        <v>12046</v>
      </c>
      <c r="M85" s="18">
        <v>368</v>
      </c>
      <c r="N85" s="23">
        <v>16182</v>
      </c>
      <c r="O85" s="23">
        <v>324</v>
      </c>
      <c r="P85" s="24">
        <f t="shared" si="36"/>
        <v>0.74440736620936843</v>
      </c>
      <c r="Q85" s="25">
        <f t="shared" si="37"/>
        <v>2.2791148485632129E-2</v>
      </c>
      <c r="R85" s="22" t="str">
        <f t="shared" si="38"/>
        <v>Average</v>
      </c>
      <c r="S85" s="26">
        <v>24732</v>
      </c>
      <c r="T85" s="27">
        <v>1043</v>
      </c>
      <c r="U85" s="21">
        <f t="shared" si="39"/>
        <v>0.83862873419009187</v>
      </c>
      <c r="V85" s="25">
        <f t="shared" si="40"/>
        <v>-4.0499799870185371E-2</v>
      </c>
      <c r="W85" s="22" t="str">
        <f t="shared" si="41"/>
        <v>Below Average</v>
      </c>
      <c r="X85" s="21">
        <v>0.41200000000000003</v>
      </c>
      <c r="Y85" s="21">
        <v>1.8000000000000002E-2</v>
      </c>
      <c r="Z85" s="28">
        <f t="shared" si="42"/>
        <v>7.7276119402985011E-2</v>
      </c>
      <c r="AA85" s="29" t="str">
        <f t="shared" si="43"/>
        <v>Above Average</v>
      </c>
      <c r="AB85" s="30">
        <v>0.93300000000000005</v>
      </c>
      <c r="AC85" s="21">
        <v>1.6E-2</v>
      </c>
      <c r="AD85" s="31">
        <f t="shared" si="44"/>
        <v>4.6694029850746332E-2</v>
      </c>
      <c r="AE85" s="22" t="str">
        <f t="shared" si="45"/>
        <v>Above Average</v>
      </c>
      <c r="AF85" s="32">
        <v>37.9</v>
      </c>
      <c r="AG85" s="29">
        <v>1.2</v>
      </c>
      <c r="AH85" s="33">
        <f t="shared" si="46"/>
        <v>-0.41268656716417951</v>
      </c>
      <c r="AI85" s="22" t="str">
        <f t="shared" si="47"/>
        <v>Average</v>
      </c>
      <c r="AJ85" s="30">
        <f>ABS(VLOOKUP(B85,'Political Comp. Calculation'!A:B,2,FALSE))/100</f>
        <v>0.16902998107962233</v>
      </c>
      <c r="AK85" s="22" t="s">
        <v>345</v>
      </c>
    </row>
    <row r="86" spans="1:37" x14ac:dyDescent="0.2">
      <c r="A86" s="16" t="s">
        <v>239</v>
      </c>
      <c r="B86" s="14" t="s">
        <v>85</v>
      </c>
      <c r="C86" s="17">
        <v>28430</v>
      </c>
      <c r="D86" s="18">
        <v>1030</v>
      </c>
      <c r="E86" s="17">
        <v>21735</v>
      </c>
      <c r="F86" s="18">
        <v>13974</v>
      </c>
      <c r="G86" s="19">
        <v>22479</v>
      </c>
      <c r="H86" s="20">
        <f t="shared" si="32"/>
        <v>0.6831337307545553</v>
      </c>
      <c r="I86" s="21">
        <f t="shared" si="33"/>
        <v>2.4749480924276868E-2</v>
      </c>
      <c r="J86" s="21">
        <f t="shared" si="34"/>
        <v>1.5095621234700762E-2</v>
      </c>
      <c r="K86" s="22" t="str">
        <f t="shared" si="35"/>
        <v>Average</v>
      </c>
      <c r="L86" s="18">
        <v>11710</v>
      </c>
      <c r="M86" s="18">
        <v>347</v>
      </c>
      <c r="N86" s="23">
        <v>13309</v>
      </c>
      <c r="O86" s="23">
        <v>285</v>
      </c>
      <c r="P86" s="24">
        <f t="shared" si="36"/>
        <v>0.87985573671951312</v>
      </c>
      <c r="Q86" s="25">
        <f t="shared" si="37"/>
        <v>0.15823951899577682</v>
      </c>
      <c r="R86" s="22" t="str">
        <f t="shared" si="38"/>
        <v>Above Average</v>
      </c>
      <c r="S86" s="26">
        <v>27227</v>
      </c>
      <c r="T86" s="27">
        <v>997</v>
      </c>
      <c r="U86" s="21">
        <f t="shared" si="39"/>
        <v>0.9576855434400281</v>
      </c>
      <c r="V86" s="25">
        <f t="shared" si="40"/>
        <v>7.8557009379750853E-2</v>
      </c>
      <c r="W86" s="22" t="str">
        <f t="shared" si="41"/>
        <v>Above Average</v>
      </c>
      <c r="X86" s="21">
        <v>0.18600000000000003</v>
      </c>
      <c r="Y86" s="21">
        <v>1.7000000000000001E-2</v>
      </c>
      <c r="Z86" s="28">
        <f t="shared" si="42"/>
        <v>-0.148723880597015</v>
      </c>
      <c r="AA86" s="29" t="str">
        <f t="shared" si="43"/>
        <v>Below Average</v>
      </c>
      <c r="AB86" s="30">
        <v>0.94</v>
      </c>
      <c r="AC86" s="21">
        <v>1.3000000000000001E-2</v>
      </c>
      <c r="AD86" s="31">
        <f t="shared" si="44"/>
        <v>5.3694029850746228E-2</v>
      </c>
      <c r="AE86" s="22" t="str">
        <f t="shared" si="45"/>
        <v>Above Average</v>
      </c>
      <c r="AF86" s="32">
        <v>37</v>
      </c>
      <c r="AG86" s="29">
        <v>0.8</v>
      </c>
      <c r="AH86" s="33">
        <f t="shared" si="46"/>
        <v>-1.3126865671641781</v>
      </c>
      <c r="AI86" s="22" t="str">
        <f t="shared" si="47"/>
        <v>Average</v>
      </c>
      <c r="AJ86" s="30">
        <f>ABS(VLOOKUP(B86,'Political Comp. Calculation'!A:B,2,FALSE))/100</f>
        <v>0.29603282227679206</v>
      </c>
      <c r="AK86" s="22" t="s">
        <v>345</v>
      </c>
    </row>
    <row r="87" spans="1:37" x14ac:dyDescent="0.2">
      <c r="A87" s="16" t="s">
        <v>240</v>
      </c>
      <c r="B87" s="14" t="s">
        <v>86</v>
      </c>
      <c r="C87" s="17">
        <v>30500</v>
      </c>
      <c r="D87" s="18">
        <v>738</v>
      </c>
      <c r="E87" s="17">
        <v>23340</v>
      </c>
      <c r="F87" s="18">
        <v>15505</v>
      </c>
      <c r="G87" s="19">
        <v>23857</v>
      </c>
      <c r="H87" s="20">
        <f t="shared" si="32"/>
        <v>0.68566920607622428</v>
      </c>
      <c r="I87" s="21">
        <f t="shared" si="33"/>
        <v>1.6590946691286801E-2</v>
      </c>
      <c r="J87" s="21">
        <f t="shared" si="34"/>
        <v>1.7631096556369741E-2</v>
      </c>
      <c r="K87" s="22" t="str">
        <f t="shared" si="35"/>
        <v>Average</v>
      </c>
      <c r="L87" s="18">
        <v>13244</v>
      </c>
      <c r="M87" s="18">
        <v>283</v>
      </c>
      <c r="N87" s="23">
        <v>14175</v>
      </c>
      <c r="O87" s="23">
        <v>233</v>
      </c>
      <c r="P87" s="24">
        <f t="shared" si="36"/>
        <v>0.93432098765432103</v>
      </c>
      <c r="Q87" s="25">
        <f t="shared" si="37"/>
        <v>0.21270476993058474</v>
      </c>
      <c r="R87" s="22" t="str">
        <f t="shared" si="38"/>
        <v>Above Average</v>
      </c>
      <c r="S87" s="26">
        <v>29221</v>
      </c>
      <c r="T87" s="27">
        <v>659</v>
      </c>
      <c r="U87" s="21">
        <f t="shared" si="39"/>
        <v>0.95806557377049184</v>
      </c>
      <c r="V87" s="25">
        <f t="shared" si="40"/>
        <v>7.8937039710214596E-2</v>
      </c>
      <c r="W87" s="22" t="str">
        <f t="shared" si="41"/>
        <v>Above Average</v>
      </c>
      <c r="X87" s="21">
        <v>0.26300000000000001</v>
      </c>
      <c r="Y87" s="21">
        <v>1.6E-2</v>
      </c>
      <c r="Z87" s="28">
        <f t="shared" si="42"/>
        <v>-7.1723880597015011E-2</v>
      </c>
      <c r="AA87" s="29" t="str">
        <f t="shared" si="43"/>
        <v>Average</v>
      </c>
      <c r="AB87" s="30">
        <v>0.95399999999999996</v>
      </c>
      <c r="AC87" s="21">
        <v>8.0000000000000002E-3</v>
      </c>
      <c r="AD87" s="31">
        <f t="shared" si="44"/>
        <v>6.769402985074624E-2</v>
      </c>
      <c r="AE87" s="22" t="str">
        <f t="shared" si="45"/>
        <v>Above Average</v>
      </c>
      <c r="AF87" s="32">
        <v>41.1</v>
      </c>
      <c r="AG87" s="29">
        <v>0.9</v>
      </c>
      <c r="AH87" s="33">
        <f t="shared" si="46"/>
        <v>2.7873134328358233</v>
      </c>
      <c r="AI87" s="22" t="str">
        <f t="shared" si="47"/>
        <v>Above Average</v>
      </c>
      <c r="AJ87" s="30">
        <f>ABS(VLOOKUP(B87,'Political Comp. Calculation'!A:B,2,FALSE))/100</f>
        <v>0.21855159982392147</v>
      </c>
      <c r="AK87" s="22" t="s">
        <v>345</v>
      </c>
    </row>
    <row r="88" spans="1:37" x14ac:dyDescent="0.2">
      <c r="A88" s="16" t="s">
        <v>241</v>
      </c>
      <c r="B88" s="14" t="s">
        <v>87</v>
      </c>
      <c r="C88" s="17">
        <v>28847</v>
      </c>
      <c r="D88" s="18">
        <v>1592</v>
      </c>
      <c r="E88" s="17">
        <v>22829</v>
      </c>
      <c r="F88" s="18">
        <v>14570</v>
      </c>
      <c r="G88" s="19">
        <v>21872</v>
      </c>
      <c r="H88" s="20">
        <f t="shared" si="32"/>
        <v>0.68698157191466702</v>
      </c>
      <c r="I88" s="21">
        <f t="shared" si="33"/>
        <v>3.7912942853265519E-2</v>
      </c>
      <c r="J88" s="21">
        <f t="shared" si="34"/>
        <v>1.8943462394812483E-2</v>
      </c>
      <c r="K88" s="22" t="str">
        <f t="shared" si="35"/>
        <v>Average</v>
      </c>
      <c r="L88" s="18">
        <v>9876</v>
      </c>
      <c r="M88" s="18">
        <v>343</v>
      </c>
      <c r="N88" s="23">
        <v>16683</v>
      </c>
      <c r="O88" s="23">
        <v>405</v>
      </c>
      <c r="P88" s="24">
        <f t="shared" si="36"/>
        <v>0.59197985973745726</v>
      </c>
      <c r="Q88" s="25">
        <f t="shared" si="37"/>
        <v>-0.12963635798627904</v>
      </c>
      <c r="R88" s="22" t="str">
        <f t="shared" si="38"/>
        <v>Below Average</v>
      </c>
      <c r="S88" s="26">
        <v>23071</v>
      </c>
      <c r="T88" s="27">
        <v>1210</v>
      </c>
      <c r="U88" s="21">
        <f t="shared" si="39"/>
        <v>0.79977120671126978</v>
      </c>
      <c r="V88" s="25">
        <f t="shared" si="40"/>
        <v>-7.9357327349007467E-2</v>
      </c>
      <c r="W88" s="22" t="str">
        <f t="shared" si="41"/>
        <v>Below Average</v>
      </c>
      <c r="X88" s="21">
        <v>0.34299999999999997</v>
      </c>
      <c r="Y88" s="21">
        <v>1.8000000000000002E-2</v>
      </c>
      <c r="Z88" s="28">
        <f t="shared" si="42"/>
        <v>8.2761194029849494E-3</v>
      </c>
      <c r="AA88" s="29" t="str">
        <f t="shared" si="43"/>
        <v>Average</v>
      </c>
      <c r="AB88" s="30">
        <v>0.89200000000000002</v>
      </c>
      <c r="AC88" s="21">
        <v>1.6E-2</v>
      </c>
      <c r="AD88" s="31">
        <f t="shared" si="44"/>
        <v>5.6940298507462961E-3</v>
      </c>
      <c r="AE88" s="22" t="str">
        <f t="shared" si="45"/>
        <v>Average</v>
      </c>
      <c r="AF88" s="32">
        <v>38.6</v>
      </c>
      <c r="AG88" s="29">
        <v>1.4</v>
      </c>
      <c r="AH88" s="33">
        <f t="shared" si="46"/>
        <v>0.28731343283582333</v>
      </c>
      <c r="AI88" s="22" t="str">
        <f t="shared" si="47"/>
        <v>Average</v>
      </c>
      <c r="AJ88" s="30">
        <f>ABS(VLOOKUP(B88,'Political Comp. Calculation'!A:B,2,FALSE))/100</f>
        <v>0.20377539789658669</v>
      </c>
      <c r="AK88" s="22" t="s">
        <v>345</v>
      </c>
    </row>
    <row r="89" spans="1:37" x14ac:dyDescent="0.2">
      <c r="A89" s="16" t="s">
        <v>242</v>
      </c>
      <c r="B89" s="14" t="s">
        <v>88</v>
      </c>
      <c r="C89" s="17">
        <v>30732</v>
      </c>
      <c r="D89" s="18">
        <v>1540</v>
      </c>
      <c r="E89" s="17">
        <v>23953</v>
      </c>
      <c r="F89" s="18">
        <v>15626</v>
      </c>
      <c r="G89" s="19">
        <v>23640</v>
      </c>
      <c r="H89" s="20">
        <f t="shared" si="32"/>
        <v>0.68742838432246156</v>
      </c>
      <c r="I89" s="21">
        <f t="shared" si="33"/>
        <v>3.4447472076551855E-2</v>
      </c>
      <c r="J89" s="21">
        <f t="shared" si="34"/>
        <v>1.9390274802607022E-2</v>
      </c>
      <c r="K89" s="22" t="str">
        <f t="shared" si="35"/>
        <v>Average</v>
      </c>
      <c r="L89" s="18">
        <v>10973</v>
      </c>
      <c r="M89" s="18">
        <v>375</v>
      </c>
      <c r="N89" s="23">
        <v>17484</v>
      </c>
      <c r="O89" s="23">
        <v>313</v>
      </c>
      <c r="P89" s="24">
        <f t="shared" si="36"/>
        <v>0.62760237931823382</v>
      </c>
      <c r="Q89" s="25">
        <f t="shared" si="37"/>
        <v>-9.4013838405502481E-2</v>
      </c>
      <c r="R89" s="22" t="str">
        <f t="shared" si="38"/>
        <v>Below Average</v>
      </c>
      <c r="S89" s="26">
        <v>25283</v>
      </c>
      <c r="T89" s="27">
        <v>1118</v>
      </c>
      <c r="U89" s="21">
        <f t="shared" si="39"/>
        <v>0.82269295847976054</v>
      </c>
      <c r="V89" s="25">
        <f t="shared" si="40"/>
        <v>-5.6435575580516706E-2</v>
      </c>
      <c r="W89" s="22" t="str">
        <f t="shared" si="41"/>
        <v>Below Average</v>
      </c>
      <c r="X89" s="21">
        <v>0.35799999999999998</v>
      </c>
      <c r="Y89" s="21">
        <v>1.8000000000000002E-2</v>
      </c>
      <c r="Z89" s="28">
        <f t="shared" si="42"/>
        <v>2.3276119402984963E-2</v>
      </c>
      <c r="AA89" s="29" t="str">
        <f t="shared" si="43"/>
        <v>Average</v>
      </c>
      <c r="AB89" s="30">
        <v>0.89500000000000002</v>
      </c>
      <c r="AC89" s="21">
        <v>1.8000000000000002E-2</v>
      </c>
      <c r="AD89" s="31">
        <f t="shared" si="44"/>
        <v>8.6940298507462987E-3</v>
      </c>
      <c r="AE89" s="22" t="str">
        <f t="shared" si="45"/>
        <v>Average</v>
      </c>
      <c r="AF89" s="32">
        <v>42.7</v>
      </c>
      <c r="AG89" s="29">
        <v>1.1000000000000001</v>
      </c>
      <c r="AH89" s="33">
        <f t="shared" si="46"/>
        <v>4.3873134328358248</v>
      </c>
      <c r="AI89" s="22" t="str">
        <f t="shared" si="47"/>
        <v>Above Average</v>
      </c>
      <c r="AJ89" s="30">
        <f>ABS(VLOOKUP(B89,'Political Comp. Calculation'!A:B,2,FALSE))/100</f>
        <v>0.14578156020074304</v>
      </c>
      <c r="AK89" s="22" t="s">
        <v>345</v>
      </c>
    </row>
    <row r="90" spans="1:37" x14ac:dyDescent="0.2">
      <c r="A90" s="16" t="s">
        <v>243</v>
      </c>
      <c r="B90" s="14" t="s">
        <v>89</v>
      </c>
      <c r="C90" s="17">
        <v>29068</v>
      </c>
      <c r="D90" s="18">
        <v>792</v>
      </c>
      <c r="E90" s="17">
        <v>22318</v>
      </c>
      <c r="F90" s="18">
        <v>15191</v>
      </c>
      <c r="G90" s="19">
        <v>22507</v>
      </c>
      <c r="H90" s="20">
        <f t="shared" si="32"/>
        <v>0.68873660774534162</v>
      </c>
      <c r="I90" s="21">
        <f t="shared" si="33"/>
        <v>1.876563208113069E-2</v>
      </c>
      <c r="J90" s="21">
        <f t="shared" si="34"/>
        <v>2.0698498225487083E-2</v>
      </c>
      <c r="K90" s="22" t="str">
        <f t="shared" si="35"/>
        <v>Average</v>
      </c>
      <c r="L90" s="18">
        <v>12494</v>
      </c>
      <c r="M90" s="18">
        <v>362</v>
      </c>
      <c r="N90" s="23">
        <v>14693</v>
      </c>
      <c r="O90" s="23">
        <v>308</v>
      </c>
      <c r="P90" s="24">
        <f t="shared" si="36"/>
        <v>0.85033689512012522</v>
      </c>
      <c r="Q90" s="25">
        <f t="shared" si="37"/>
        <v>0.12872067739638893</v>
      </c>
      <c r="R90" s="22" t="str">
        <f t="shared" si="38"/>
        <v>Above Average</v>
      </c>
      <c r="S90" s="26">
        <v>28100</v>
      </c>
      <c r="T90" s="27">
        <v>692</v>
      </c>
      <c r="U90" s="21">
        <f t="shared" si="39"/>
        <v>0.96669877528553738</v>
      </c>
      <c r="V90" s="25">
        <f t="shared" si="40"/>
        <v>8.7570241225260137E-2</v>
      </c>
      <c r="W90" s="22" t="str">
        <f t="shared" si="41"/>
        <v>Above Average</v>
      </c>
      <c r="X90" s="21">
        <v>0.25900000000000001</v>
      </c>
      <c r="Y90" s="21">
        <v>1.4999999999999999E-2</v>
      </c>
      <c r="Z90" s="28">
        <f t="shared" si="42"/>
        <v>-7.5723880597015014E-2</v>
      </c>
      <c r="AA90" s="29" t="str">
        <f t="shared" si="43"/>
        <v>Average</v>
      </c>
      <c r="AB90" s="30">
        <v>0.92599999999999993</v>
      </c>
      <c r="AC90" s="21">
        <v>0.01</v>
      </c>
      <c r="AD90" s="31">
        <f t="shared" si="44"/>
        <v>3.9694029850746215E-2</v>
      </c>
      <c r="AE90" s="22" t="str">
        <f t="shared" si="45"/>
        <v>Above Average</v>
      </c>
      <c r="AF90" s="32">
        <v>38.4</v>
      </c>
      <c r="AG90" s="29">
        <v>0.8</v>
      </c>
      <c r="AH90" s="33">
        <f t="shared" si="46"/>
        <v>8.7313432835820493E-2</v>
      </c>
      <c r="AI90" s="22" t="str">
        <f t="shared" si="47"/>
        <v>Average</v>
      </c>
      <c r="AJ90" s="30">
        <f>ABS(VLOOKUP(B90,'Political Comp. Calculation'!A:B,2,FALSE))/100</f>
        <v>0.26276619103333299</v>
      </c>
      <c r="AK90" s="22" t="s">
        <v>345</v>
      </c>
    </row>
    <row r="91" spans="1:37" x14ac:dyDescent="0.2">
      <c r="A91" s="16" t="s">
        <v>244</v>
      </c>
      <c r="B91" s="14" t="s">
        <v>90</v>
      </c>
      <c r="C91" s="17">
        <v>28742</v>
      </c>
      <c r="D91" s="18">
        <v>1449</v>
      </c>
      <c r="E91" s="17">
        <v>22291</v>
      </c>
      <c r="F91" s="18">
        <v>14959</v>
      </c>
      <c r="G91" s="19">
        <v>22112</v>
      </c>
      <c r="H91" s="20">
        <f t="shared" si="32"/>
        <v>0.69020083689512968</v>
      </c>
      <c r="I91" s="21">
        <f t="shared" si="33"/>
        <v>3.4795804490329374E-2</v>
      </c>
      <c r="J91" s="21">
        <f t="shared" si="34"/>
        <v>2.2162727375275137E-2</v>
      </c>
      <c r="K91" s="22" t="str">
        <f t="shared" si="35"/>
        <v>Average</v>
      </c>
      <c r="L91" s="18">
        <v>10284</v>
      </c>
      <c r="M91" s="18">
        <v>410</v>
      </c>
      <c r="N91" s="23">
        <v>16625</v>
      </c>
      <c r="O91" s="23">
        <v>358</v>
      </c>
      <c r="P91" s="24">
        <f t="shared" si="36"/>
        <v>0.61858646616541357</v>
      </c>
      <c r="Q91" s="25">
        <f t="shared" si="37"/>
        <v>-0.10302975155832272</v>
      </c>
      <c r="R91" s="22" t="str">
        <f t="shared" si="38"/>
        <v>Below Average</v>
      </c>
      <c r="S91" s="26">
        <v>23007</v>
      </c>
      <c r="T91" s="27">
        <v>1082</v>
      </c>
      <c r="U91" s="21">
        <f t="shared" si="39"/>
        <v>0.80046621668638229</v>
      </c>
      <c r="V91" s="25">
        <f t="shared" si="40"/>
        <v>-7.8662317373894952E-2</v>
      </c>
      <c r="W91" s="22" t="str">
        <f t="shared" si="41"/>
        <v>Below Average</v>
      </c>
      <c r="X91" s="21">
        <v>0.316</v>
      </c>
      <c r="Y91" s="21">
        <v>1.6E-2</v>
      </c>
      <c r="Z91" s="28">
        <f t="shared" si="42"/>
        <v>-1.8723880597015019E-2</v>
      </c>
      <c r="AA91" s="29" t="str">
        <f t="shared" si="43"/>
        <v>Average</v>
      </c>
      <c r="AB91" s="30">
        <v>0.85799999999999998</v>
      </c>
      <c r="AC91" s="21">
        <v>1.9E-2</v>
      </c>
      <c r="AD91" s="31">
        <f t="shared" si="44"/>
        <v>-2.8305970149253734E-2</v>
      </c>
      <c r="AE91" s="22" t="str">
        <f t="shared" si="45"/>
        <v>Below Average</v>
      </c>
      <c r="AF91" s="32">
        <v>36.5</v>
      </c>
      <c r="AG91" s="29">
        <v>1.2</v>
      </c>
      <c r="AH91" s="33">
        <f t="shared" si="46"/>
        <v>-1.8126865671641781</v>
      </c>
      <c r="AI91" s="22" t="str">
        <f t="shared" si="47"/>
        <v>Below Average</v>
      </c>
      <c r="AJ91" s="30">
        <f>ABS(VLOOKUP(B91,'Political Comp. Calculation'!A:B,2,FALSE))/100</f>
        <v>0.29298891221854495</v>
      </c>
      <c r="AK91" s="22" t="s">
        <v>345</v>
      </c>
    </row>
    <row r="92" spans="1:37" x14ac:dyDescent="0.2">
      <c r="A92" s="16" t="s">
        <v>245</v>
      </c>
      <c r="B92" s="14" t="s">
        <v>91</v>
      </c>
      <c r="C92" s="17">
        <v>29003</v>
      </c>
      <c r="D92" s="18">
        <v>983</v>
      </c>
      <c r="E92" s="17">
        <v>22524</v>
      </c>
      <c r="F92" s="18">
        <v>14298</v>
      </c>
      <c r="G92" s="19">
        <v>23273</v>
      </c>
      <c r="H92" s="20">
        <f t="shared" si="32"/>
        <v>0.69146999545937682</v>
      </c>
      <c r="I92" s="21">
        <f t="shared" si="33"/>
        <v>2.3436024050497051E-2</v>
      </c>
      <c r="J92" s="21">
        <f t="shared" si="34"/>
        <v>2.3431885939522279E-2</v>
      </c>
      <c r="K92" s="22" t="str">
        <f t="shared" si="35"/>
        <v>Above Average</v>
      </c>
      <c r="L92" s="18">
        <v>12841</v>
      </c>
      <c r="M92" s="18">
        <v>259</v>
      </c>
      <c r="N92" s="23">
        <v>14486</v>
      </c>
      <c r="O92" s="23">
        <v>232</v>
      </c>
      <c r="P92" s="24">
        <f t="shared" si="36"/>
        <v>0.88644208201021679</v>
      </c>
      <c r="Q92" s="25">
        <f t="shared" si="37"/>
        <v>0.16482586428648049</v>
      </c>
      <c r="R92" s="22" t="str">
        <f t="shared" si="38"/>
        <v>Above Average</v>
      </c>
      <c r="S92" s="26">
        <v>27400</v>
      </c>
      <c r="T92" s="27">
        <v>847</v>
      </c>
      <c r="U92" s="21">
        <f t="shared" si="39"/>
        <v>0.94472985553218636</v>
      </c>
      <c r="V92" s="25">
        <f t="shared" si="40"/>
        <v>6.5601321471909113E-2</v>
      </c>
      <c r="W92" s="22" t="str">
        <f t="shared" si="41"/>
        <v>Above Average</v>
      </c>
      <c r="X92" s="21">
        <v>0.30599999999999999</v>
      </c>
      <c r="Y92" s="21">
        <v>1.6E-2</v>
      </c>
      <c r="Z92" s="28">
        <f t="shared" si="42"/>
        <v>-2.8723880597015028E-2</v>
      </c>
      <c r="AA92" s="29" t="str">
        <f t="shared" si="43"/>
        <v>Average</v>
      </c>
      <c r="AB92" s="30">
        <v>0.96099999999999997</v>
      </c>
      <c r="AC92" s="21">
        <v>8.0000000000000002E-3</v>
      </c>
      <c r="AD92" s="31">
        <f t="shared" si="44"/>
        <v>7.4694029850746246E-2</v>
      </c>
      <c r="AE92" s="22" t="str">
        <f t="shared" si="45"/>
        <v>Above Average</v>
      </c>
      <c r="AF92" s="32">
        <v>36.5</v>
      </c>
      <c r="AG92" s="29">
        <v>0.7</v>
      </c>
      <c r="AH92" s="33">
        <f t="shared" si="46"/>
        <v>-1.8126865671641781</v>
      </c>
      <c r="AI92" s="22" t="str">
        <f t="shared" si="47"/>
        <v>Below Average</v>
      </c>
      <c r="AJ92" s="30">
        <f>ABS(VLOOKUP(B92,'Political Comp. Calculation'!A:B,2,FALSE))/100</f>
        <v>0.14931301318340112</v>
      </c>
      <c r="AK92" s="22" t="s">
        <v>345</v>
      </c>
    </row>
    <row r="93" spans="1:37" x14ac:dyDescent="0.2">
      <c r="A93" s="16" t="s">
        <v>246</v>
      </c>
      <c r="B93" s="14" t="s">
        <v>92</v>
      </c>
      <c r="C93" s="17">
        <v>29381</v>
      </c>
      <c r="D93" s="18">
        <v>1468</v>
      </c>
      <c r="E93" s="17">
        <v>22957</v>
      </c>
      <c r="F93" s="18">
        <v>14037</v>
      </c>
      <c r="G93" s="19">
        <v>24109</v>
      </c>
      <c r="H93" s="20">
        <f t="shared" si="32"/>
        <v>0.69496069986310038</v>
      </c>
      <c r="I93" s="21">
        <f t="shared" si="33"/>
        <v>3.4723198917634979E-2</v>
      </c>
      <c r="J93" s="21">
        <f t="shared" si="34"/>
        <v>2.6922590343245845E-2</v>
      </c>
      <c r="K93" s="22" t="str">
        <f t="shared" si="35"/>
        <v>Above Average</v>
      </c>
      <c r="L93" s="18">
        <v>13357</v>
      </c>
      <c r="M93" s="18">
        <v>348</v>
      </c>
      <c r="N93" s="23">
        <v>15228</v>
      </c>
      <c r="O93" s="23">
        <v>321</v>
      </c>
      <c r="P93" s="24">
        <f t="shared" si="36"/>
        <v>0.8771342264250066</v>
      </c>
      <c r="Q93" s="25">
        <f t="shared" si="37"/>
        <v>0.1555180087012703</v>
      </c>
      <c r="R93" s="22" t="str">
        <f t="shared" si="38"/>
        <v>Above Average</v>
      </c>
      <c r="S93" s="26">
        <v>25417</v>
      </c>
      <c r="T93" s="27">
        <v>1251</v>
      </c>
      <c r="U93" s="21">
        <f t="shared" si="39"/>
        <v>0.86508287668901673</v>
      </c>
      <c r="V93" s="25">
        <f t="shared" si="40"/>
        <v>-1.4045657371260512E-2</v>
      </c>
      <c r="W93" s="22" t="str">
        <f t="shared" si="41"/>
        <v>Below Average</v>
      </c>
      <c r="X93" s="21">
        <v>0.38400000000000001</v>
      </c>
      <c r="Y93" s="21">
        <v>2.2000000000000002E-2</v>
      </c>
      <c r="Z93" s="28">
        <f t="shared" si="42"/>
        <v>4.9276119402984986E-2</v>
      </c>
      <c r="AA93" s="29" t="str">
        <f t="shared" si="43"/>
        <v>Above Average</v>
      </c>
      <c r="AB93" s="30">
        <v>0.94399999999999995</v>
      </c>
      <c r="AC93" s="21">
        <v>1.1000000000000001E-2</v>
      </c>
      <c r="AD93" s="31">
        <f t="shared" si="44"/>
        <v>5.7694029850746231E-2</v>
      </c>
      <c r="AE93" s="22" t="str">
        <f t="shared" si="45"/>
        <v>Above Average</v>
      </c>
      <c r="AF93" s="32">
        <v>35.200000000000003</v>
      </c>
      <c r="AG93" s="29">
        <v>0.9</v>
      </c>
      <c r="AH93" s="33">
        <f t="shared" si="46"/>
        <v>-3.1126865671641752</v>
      </c>
      <c r="AI93" s="22" t="str">
        <f t="shared" si="47"/>
        <v>Below Average</v>
      </c>
      <c r="AJ93" s="30">
        <f>ABS(VLOOKUP(B93,'Political Comp. Calculation'!A:B,2,FALSE))/100</f>
        <v>1.5803527336733892E-2</v>
      </c>
      <c r="AK93" s="22" t="s">
        <v>344</v>
      </c>
    </row>
    <row r="94" spans="1:37" x14ac:dyDescent="0.2">
      <c r="A94" s="16" t="s">
        <v>247</v>
      </c>
      <c r="B94" s="14" t="s">
        <v>93</v>
      </c>
      <c r="C94" s="17">
        <v>29319</v>
      </c>
      <c r="D94" s="18">
        <v>1104</v>
      </c>
      <c r="E94" s="17">
        <v>22944</v>
      </c>
      <c r="F94" s="18">
        <v>15309</v>
      </c>
      <c r="G94" s="19">
        <v>23222</v>
      </c>
      <c r="H94" s="20">
        <f t="shared" si="32"/>
        <v>0.69991345782514858</v>
      </c>
      <c r="I94" s="21">
        <f t="shared" si="33"/>
        <v>2.6355075460928634E-2</v>
      </c>
      <c r="J94" s="21">
        <f t="shared" si="34"/>
        <v>3.1875348305294038E-2</v>
      </c>
      <c r="K94" s="22" t="str">
        <f t="shared" si="35"/>
        <v>Above Average</v>
      </c>
      <c r="L94" s="18">
        <v>12178</v>
      </c>
      <c r="M94" s="18">
        <v>384</v>
      </c>
      <c r="N94" s="23">
        <v>13788</v>
      </c>
      <c r="O94" s="23">
        <v>316</v>
      </c>
      <c r="P94" s="24">
        <f t="shared" si="36"/>
        <v>0.88323179576443289</v>
      </c>
      <c r="Q94" s="25">
        <f t="shared" si="37"/>
        <v>0.16161557804069659</v>
      </c>
      <c r="R94" s="22" t="str">
        <f t="shared" si="38"/>
        <v>Above Average</v>
      </c>
      <c r="S94" s="26">
        <v>27154</v>
      </c>
      <c r="T94" s="27">
        <v>966</v>
      </c>
      <c r="U94" s="21">
        <f t="shared" si="39"/>
        <v>0.92615709949179714</v>
      </c>
      <c r="V94" s="25">
        <f t="shared" si="40"/>
        <v>4.7028565431519898E-2</v>
      </c>
      <c r="W94" s="22" t="str">
        <f t="shared" si="41"/>
        <v>Average</v>
      </c>
      <c r="X94" s="21">
        <v>0.34</v>
      </c>
      <c r="Y94" s="21">
        <v>1.4999999999999999E-2</v>
      </c>
      <c r="Z94" s="28">
        <f t="shared" si="42"/>
        <v>5.2761194029850023E-3</v>
      </c>
      <c r="AA94" s="29" t="str">
        <f t="shared" si="43"/>
        <v>Average</v>
      </c>
      <c r="AB94" s="30">
        <v>0.95199999999999996</v>
      </c>
      <c r="AC94" s="21">
        <v>0.01</v>
      </c>
      <c r="AD94" s="31">
        <f t="shared" si="44"/>
        <v>6.5694029850746238E-2</v>
      </c>
      <c r="AE94" s="22" t="str">
        <f t="shared" si="45"/>
        <v>Above Average</v>
      </c>
      <c r="AF94" s="32">
        <v>39.6</v>
      </c>
      <c r="AG94" s="29">
        <v>1</v>
      </c>
      <c r="AH94" s="33">
        <f t="shared" si="46"/>
        <v>1.2873134328358233</v>
      </c>
      <c r="AI94" s="22" t="str">
        <f t="shared" si="47"/>
        <v>Average</v>
      </c>
      <c r="AJ94" s="30">
        <f>ABS(VLOOKUP(B94,'Political Comp. Calculation'!A:B,2,FALSE))/100</f>
        <v>9.991505559974892E-2</v>
      </c>
      <c r="AK94" s="22" t="s">
        <v>350</v>
      </c>
    </row>
    <row r="95" spans="1:37" x14ac:dyDescent="0.2">
      <c r="A95" s="16" t="s">
        <v>248</v>
      </c>
      <c r="B95" s="14" t="s">
        <v>94</v>
      </c>
      <c r="C95" s="17">
        <v>28026</v>
      </c>
      <c r="D95" s="18">
        <v>1056</v>
      </c>
      <c r="E95" s="17">
        <v>21644</v>
      </c>
      <c r="F95" s="18">
        <v>14575</v>
      </c>
      <c r="G95" s="19">
        <v>22773</v>
      </c>
      <c r="H95" s="20">
        <f t="shared" si="32"/>
        <v>0.70263174381915305</v>
      </c>
      <c r="I95" s="21">
        <f t="shared" si="33"/>
        <v>2.6474670715515125E-2</v>
      </c>
      <c r="J95" s="21">
        <f t="shared" si="34"/>
        <v>3.4593634299298515E-2</v>
      </c>
      <c r="K95" s="22" t="str">
        <f t="shared" si="35"/>
        <v>Above Average</v>
      </c>
      <c r="L95" s="18">
        <v>12652</v>
      </c>
      <c r="M95" s="18">
        <v>287</v>
      </c>
      <c r="N95" s="23">
        <v>14556</v>
      </c>
      <c r="O95" s="23">
        <v>257</v>
      </c>
      <c r="P95" s="24">
        <f t="shared" si="36"/>
        <v>0.86919483374553452</v>
      </c>
      <c r="Q95" s="25">
        <f t="shared" si="37"/>
        <v>0.14757861602179823</v>
      </c>
      <c r="R95" s="22" t="str">
        <f t="shared" si="38"/>
        <v>Above Average</v>
      </c>
      <c r="S95" s="26">
        <v>26011</v>
      </c>
      <c r="T95" s="27">
        <v>782</v>
      </c>
      <c r="U95" s="21">
        <f t="shared" si="39"/>
        <v>0.92810247627203313</v>
      </c>
      <c r="V95" s="25">
        <f t="shared" si="40"/>
        <v>4.8973942211755883E-2</v>
      </c>
      <c r="W95" s="22" t="str">
        <f t="shared" si="41"/>
        <v>Average</v>
      </c>
      <c r="X95" s="21">
        <v>0.39700000000000002</v>
      </c>
      <c r="Y95" s="21">
        <v>1.6E-2</v>
      </c>
      <c r="Z95" s="28">
        <f t="shared" si="42"/>
        <v>6.2276119402984997E-2</v>
      </c>
      <c r="AA95" s="29" t="str">
        <f t="shared" si="43"/>
        <v>Above Average</v>
      </c>
      <c r="AB95" s="30">
        <v>0.95099999999999996</v>
      </c>
      <c r="AC95" s="21">
        <v>1.1000000000000001E-2</v>
      </c>
      <c r="AD95" s="31">
        <f t="shared" si="44"/>
        <v>6.4694029850746237E-2</v>
      </c>
      <c r="AE95" s="22" t="str">
        <f t="shared" si="45"/>
        <v>Above Average</v>
      </c>
      <c r="AF95" s="32">
        <v>34.9</v>
      </c>
      <c r="AG95" s="29">
        <v>0.8</v>
      </c>
      <c r="AH95" s="33">
        <f t="shared" si="46"/>
        <v>-3.4126865671641795</v>
      </c>
      <c r="AI95" s="22" t="str">
        <f t="shared" si="47"/>
        <v>Below Average</v>
      </c>
      <c r="AJ95" s="30">
        <f>ABS(VLOOKUP(B95,'Political Comp. Calculation'!A:B,2,FALSE))/100</f>
        <v>0.1421801854788379</v>
      </c>
      <c r="AK95" s="22" t="s">
        <v>345</v>
      </c>
    </row>
    <row r="96" spans="1:37" x14ac:dyDescent="0.2">
      <c r="A96" s="16" t="s">
        <v>249</v>
      </c>
      <c r="B96" s="14" t="s">
        <v>95</v>
      </c>
      <c r="C96" s="17">
        <v>29351</v>
      </c>
      <c r="D96" s="18">
        <v>1580</v>
      </c>
      <c r="E96" s="17">
        <v>22990</v>
      </c>
      <c r="F96" s="18">
        <v>14598</v>
      </c>
      <c r="G96" s="19">
        <v>24213</v>
      </c>
      <c r="H96" s="20">
        <f t="shared" si="32"/>
        <v>0.7039011434926038</v>
      </c>
      <c r="I96" s="21">
        <f t="shared" si="33"/>
        <v>3.7891853998784142E-2</v>
      </c>
      <c r="J96" s="21">
        <f t="shared" si="34"/>
        <v>3.5863033972749259E-2</v>
      </c>
      <c r="K96" s="22" t="str">
        <f t="shared" si="35"/>
        <v>Above Average</v>
      </c>
      <c r="L96" s="18">
        <v>12631</v>
      </c>
      <c r="M96" s="18">
        <v>435</v>
      </c>
      <c r="N96" s="23">
        <v>15928</v>
      </c>
      <c r="O96" s="23">
        <v>345</v>
      </c>
      <c r="P96" s="24">
        <f t="shared" si="36"/>
        <v>0.79300602712204926</v>
      </c>
      <c r="Q96" s="25">
        <f t="shared" si="37"/>
        <v>7.1389809398312964E-2</v>
      </c>
      <c r="R96" s="22" t="str">
        <f t="shared" si="38"/>
        <v>Above Average</v>
      </c>
      <c r="S96" s="26">
        <v>25964</v>
      </c>
      <c r="T96" s="27">
        <v>1276</v>
      </c>
      <c r="U96" s="21">
        <f t="shared" si="39"/>
        <v>0.8846035910190454</v>
      </c>
      <c r="V96" s="25">
        <f t="shared" si="40"/>
        <v>5.4750569587681541E-3</v>
      </c>
      <c r="W96" s="22" t="str">
        <f t="shared" si="41"/>
        <v>Average</v>
      </c>
      <c r="X96" s="21">
        <v>0.40399999999999997</v>
      </c>
      <c r="Y96" s="21">
        <v>2.5000000000000001E-2</v>
      </c>
      <c r="Z96" s="28">
        <f t="shared" si="42"/>
        <v>6.9276119402984948E-2</v>
      </c>
      <c r="AA96" s="29" t="str">
        <f t="shared" si="43"/>
        <v>Above Average</v>
      </c>
      <c r="AB96" s="30">
        <v>0.93100000000000005</v>
      </c>
      <c r="AC96" s="21">
        <v>1.6E-2</v>
      </c>
      <c r="AD96" s="31">
        <f t="shared" si="44"/>
        <v>4.4694029850746331E-2</v>
      </c>
      <c r="AE96" s="22" t="str">
        <f t="shared" si="45"/>
        <v>Above Average</v>
      </c>
      <c r="AF96" s="32">
        <v>37.5</v>
      </c>
      <c r="AG96" s="29">
        <v>1.4</v>
      </c>
      <c r="AH96" s="33">
        <f t="shared" si="46"/>
        <v>-0.81268656716417809</v>
      </c>
      <c r="AI96" s="22" t="str">
        <f t="shared" si="47"/>
        <v>Average</v>
      </c>
      <c r="AJ96" s="30">
        <f>ABS(VLOOKUP(B96,'Political Comp. Calculation'!A:B,2,FALSE))/100</f>
        <v>2.8205676638593982E-2</v>
      </c>
      <c r="AK96" s="22" t="s">
        <v>344</v>
      </c>
    </row>
    <row r="97" spans="1:37" x14ac:dyDescent="0.2">
      <c r="A97" s="16" t="s">
        <v>250</v>
      </c>
      <c r="B97" s="14" t="s">
        <v>96</v>
      </c>
      <c r="C97" s="17">
        <v>30411</v>
      </c>
      <c r="D97" s="18">
        <v>1570</v>
      </c>
      <c r="E97" s="17">
        <v>23911</v>
      </c>
      <c r="F97" s="18">
        <v>16820</v>
      </c>
      <c r="G97" s="19">
        <v>23431</v>
      </c>
      <c r="H97" s="20">
        <f t="shared" si="32"/>
        <v>0.70515564266572806</v>
      </c>
      <c r="I97" s="21">
        <f t="shared" si="33"/>
        <v>3.6404404951668523E-2</v>
      </c>
      <c r="J97" s="21">
        <f t="shared" si="34"/>
        <v>3.7117533145873516E-2</v>
      </c>
      <c r="K97" s="22" t="str">
        <f t="shared" si="35"/>
        <v>Above Average</v>
      </c>
      <c r="L97" s="18">
        <v>11797</v>
      </c>
      <c r="M97" s="18">
        <v>380</v>
      </c>
      <c r="N97" s="23">
        <v>16057</v>
      </c>
      <c r="O97" s="23">
        <v>392</v>
      </c>
      <c r="P97" s="24">
        <f t="shared" si="36"/>
        <v>0.73469514853334994</v>
      </c>
      <c r="Q97" s="25">
        <f t="shared" si="37"/>
        <v>1.3078930809613643E-2</v>
      </c>
      <c r="R97" s="22" t="str">
        <f t="shared" si="38"/>
        <v>Average</v>
      </c>
      <c r="S97" s="26">
        <v>25876</v>
      </c>
      <c r="T97" s="27">
        <v>1071</v>
      </c>
      <c r="U97" s="21">
        <f t="shared" si="39"/>
        <v>0.8508763276446023</v>
      </c>
      <c r="V97" s="25">
        <f t="shared" si="40"/>
        <v>-2.8252206415674941E-2</v>
      </c>
      <c r="W97" s="22" t="str">
        <f t="shared" si="41"/>
        <v>Below Average</v>
      </c>
      <c r="X97" s="21">
        <v>0.35299999999999998</v>
      </c>
      <c r="Y97" s="21">
        <v>2.1000000000000001E-2</v>
      </c>
      <c r="Z97" s="28">
        <f t="shared" si="42"/>
        <v>1.8276119402984958E-2</v>
      </c>
      <c r="AA97" s="29" t="str">
        <f t="shared" si="43"/>
        <v>Average</v>
      </c>
      <c r="AB97" s="30">
        <v>0.91200000000000003</v>
      </c>
      <c r="AC97" s="21">
        <v>1.8000000000000002E-2</v>
      </c>
      <c r="AD97" s="31">
        <f t="shared" si="44"/>
        <v>2.5694029850746314E-2</v>
      </c>
      <c r="AE97" s="22" t="str">
        <f t="shared" si="45"/>
        <v>Average</v>
      </c>
      <c r="AF97" s="32">
        <v>40.299999999999997</v>
      </c>
      <c r="AG97" s="29">
        <v>1.2</v>
      </c>
      <c r="AH97" s="33">
        <f t="shared" si="46"/>
        <v>1.9873134328358191</v>
      </c>
      <c r="AI97" s="22" t="str">
        <f t="shared" si="47"/>
        <v>Average</v>
      </c>
      <c r="AJ97" s="30">
        <f>ABS(VLOOKUP(B97,'Political Comp. Calculation'!A:B,2,FALSE))/100</f>
        <v>0.15882559220839673</v>
      </c>
      <c r="AK97" s="22" t="s">
        <v>345</v>
      </c>
    </row>
    <row r="98" spans="1:37" x14ac:dyDescent="0.2">
      <c r="A98" s="16" t="s">
        <v>251</v>
      </c>
      <c r="B98" s="14" t="s">
        <v>97</v>
      </c>
      <c r="C98" s="17">
        <v>29160</v>
      </c>
      <c r="D98" s="18">
        <v>1779</v>
      </c>
      <c r="E98" s="17">
        <v>23538</v>
      </c>
      <c r="F98" s="18">
        <v>14507</v>
      </c>
      <c r="G98" s="19">
        <v>23577</v>
      </c>
      <c r="H98" s="20">
        <f t="shared" si="32"/>
        <v>0.70704405807016535</v>
      </c>
      <c r="I98" s="21">
        <f t="shared" si="33"/>
        <v>4.3135506834939163E-2</v>
      </c>
      <c r="J98" s="21">
        <f t="shared" si="34"/>
        <v>3.9005948550310809E-2</v>
      </c>
      <c r="K98" s="22" t="str">
        <f t="shared" si="35"/>
        <v>Above Average</v>
      </c>
      <c r="L98" s="18">
        <v>8500</v>
      </c>
      <c r="M98" s="18">
        <v>390</v>
      </c>
      <c r="N98" s="23">
        <v>19234</v>
      </c>
      <c r="O98" s="23">
        <v>464</v>
      </c>
      <c r="P98" s="24">
        <f t="shared" si="36"/>
        <v>0.44192575647291255</v>
      </c>
      <c r="Q98" s="25">
        <f t="shared" si="37"/>
        <v>-0.27969046125082375</v>
      </c>
      <c r="R98" s="22" t="str">
        <f t="shared" si="38"/>
        <v>Below Average</v>
      </c>
      <c r="S98" s="26">
        <v>24226</v>
      </c>
      <c r="T98" s="27">
        <v>1238</v>
      </c>
      <c r="U98" s="21">
        <f t="shared" si="39"/>
        <v>0.83079561042524008</v>
      </c>
      <c r="V98" s="25">
        <f t="shared" si="40"/>
        <v>-4.8332923635037162E-2</v>
      </c>
      <c r="W98" s="22" t="str">
        <f t="shared" si="41"/>
        <v>Below Average</v>
      </c>
      <c r="X98" s="21">
        <v>0.51</v>
      </c>
      <c r="Y98" s="21">
        <v>2.3E-2</v>
      </c>
      <c r="Z98" s="28">
        <f t="shared" si="42"/>
        <v>0.17527611940298499</v>
      </c>
      <c r="AA98" s="29" t="str">
        <f t="shared" si="43"/>
        <v>Above Average</v>
      </c>
      <c r="AB98" s="30">
        <v>0.88900000000000001</v>
      </c>
      <c r="AC98" s="21">
        <v>2.1000000000000001E-2</v>
      </c>
      <c r="AD98" s="31">
        <f t="shared" si="44"/>
        <v>2.6940298507462934E-3</v>
      </c>
      <c r="AE98" s="22" t="str">
        <f t="shared" si="45"/>
        <v>Average</v>
      </c>
      <c r="AF98" s="32">
        <v>33.700000000000003</v>
      </c>
      <c r="AG98" s="29">
        <v>0.7</v>
      </c>
      <c r="AH98" s="33">
        <f t="shared" si="46"/>
        <v>-4.6126865671641752</v>
      </c>
      <c r="AI98" s="22" t="str">
        <f t="shared" si="47"/>
        <v>Below Average</v>
      </c>
      <c r="AJ98" s="30">
        <f>ABS(VLOOKUP(B98,'Political Comp. Calculation'!A:B,2,FALSE))/100</f>
        <v>0.42665561650160444</v>
      </c>
      <c r="AK98" s="22" t="s">
        <v>345</v>
      </c>
    </row>
    <row r="99" spans="1:37" x14ac:dyDescent="0.2">
      <c r="A99" s="16" t="s">
        <v>252</v>
      </c>
      <c r="B99" s="14" t="s">
        <v>98</v>
      </c>
      <c r="C99" s="17">
        <v>30821</v>
      </c>
      <c r="D99" s="18">
        <v>1347</v>
      </c>
      <c r="E99" s="17">
        <v>24710</v>
      </c>
      <c r="F99" s="18">
        <v>16727</v>
      </c>
      <c r="G99" s="19">
        <v>23885</v>
      </c>
      <c r="H99" s="20">
        <f t="shared" ref="H99:H130" si="48">AVERAGE((E99/(C99+D99)),(E99/(C99-D99)),(F99/(C99+D99)),(F99/(C99-D99)),(G99/(C99+D99)),(G99/(C99-D99)))</f>
        <v>0.70781832940676848</v>
      </c>
      <c r="I99" s="21">
        <f t="shared" ref="I99:I130" si="49">ABS(H99-(AVERAGE((E99/(C99-D99)),(F99/(C99-D99)),(G99/(C99-D99)))))</f>
        <v>3.0934469670384268E-2</v>
      </c>
      <c r="J99" s="21">
        <f t="shared" ref="J99:J130" si="50">(H99)-AVERAGE(H$3:H$136)</f>
        <v>3.9780219886913937E-2</v>
      </c>
      <c r="K99" s="22" t="str">
        <f t="shared" ref="K99:K130" si="51">IF(PERCENTRANK(J$2:J$136,J99)&lt;1/3,"Below Average",IF(PERCENTRANK(J$2:J$136,J99)&lt;2/3,"Average", "Above Average"))</f>
        <v>Above Average</v>
      </c>
      <c r="L99" s="18">
        <v>12296</v>
      </c>
      <c r="M99" s="18">
        <v>393</v>
      </c>
      <c r="N99" s="23">
        <v>17263</v>
      </c>
      <c r="O99" s="23">
        <v>438</v>
      </c>
      <c r="P99" s="24">
        <f t="shared" ref="P99:P130" si="52">L99/N99</f>
        <v>0.71227480739153104</v>
      </c>
      <c r="Q99" s="25">
        <f t="shared" ref="Q99:Q130" si="53">(P99)-AVERAGE(P$3:P$136)</f>
        <v>-9.3414103322052577E-3</v>
      </c>
      <c r="R99" s="22" t="str">
        <f t="shared" ref="R99:R130" si="54">IF(PERCENTRANK(Q$2:Q$136,Q99)&lt;1/3,"Below Average",IF(PERCENTRANK(Q$2:Q$136,Q99)&lt;2/3,"Average", "Above Average"))</f>
        <v>Below Average</v>
      </c>
      <c r="S99" s="26">
        <v>26338</v>
      </c>
      <c r="T99" s="27">
        <v>1149</v>
      </c>
      <c r="U99" s="21">
        <f t="shared" ref="U99:U130" si="55">S99/C99</f>
        <v>0.85454722429512342</v>
      </c>
      <c r="V99" s="25">
        <f t="shared" ref="V99:V130" si="56">(U99)-AVERAGE(U$3:U$136)</f>
        <v>-2.4581309765153825E-2</v>
      </c>
      <c r="W99" s="22" t="str">
        <f t="shared" ref="W99:W130" si="57">IF(PERCENTRANK(V$2:V$136,V99)&lt;1/3,"Below Average",IF(PERCENTRANK(V$2:V$136,V99)&lt;2/3,"Average", "Above Average"))</f>
        <v>Below Average</v>
      </c>
      <c r="X99" s="21">
        <v>0.41399999999999998</v>
      </c>
      <c r="Y99" s="21">
        <v>0.02</v>
      </c>
      <c r="Z99" s="28">
        <f t="shared" ref="Z99:Z130" si="58">(X99)-AVERAGE(X$3:X$136)</f>
        <v>7.9276119402984957E-2</v>
      </c>
      <c r="AA99" s="29" t="str">
        <f t="shared" ref="AA99:AA130" si="59">IF(PERCENTRANK(Z$2:Z$136,Z99)&lt;1/3,"Below Average",IF(PERCENTRANK(Z$2:Z$136,Z99)&lt;2/3,"Average", "Above Average"))</f>
        <v>Above Average</v>
      </c>
      <c r="AB99" s="30">
        <v>0.88800000000000001</v>
      </c>
      <c r="AC99" s="21">
        <v>1.9E-2</v>
      </c>
      <c r="AD99" s="31">
        <f t="shared" ref="AD99:AD130" si="60">(AB99)-AVERAGE(AB$3:AB$136)</f>
        <v>1.6940298507462925E-3</v>
      </c>
      <c r="AE99" s="22" t="str">
        <f t="shared" ref="AE99:AE130" si="61">IF(PERCENTRANK(AD$2:AD$136,AD99)&lt;1/3,"Below Average",IF(PERCENTRANK(AD$2:AD$136,AD99)&lt;2/3,"Average", "Above Average"))</f>
        <v>Average</v>
      </c>
      <c r="AF99" s="32">
        <v>41</v>
      </c>
      <c r="AG99" s="29">
        <v>0.9</v>
      </c>
      <c r="AH99" s="33">
        <f t="shared" ref="AH99:AH130" si="62">(AF99)-AVERAGE(AF$3:AF$136)</f>
        <v>2.6873134328358219</v>
      </c>
      <c r="AI99" s="22" t="str">
        <f t="shared" ref="AI99:AI130" si="63">IF(PERCENTRANK(AH$2:AH$136,AH99)&lt;1/3,"Below Average",IF(PERCENTRANK(AH$2:AH$136,AH99)&lt;2/3,"Average", "Above Average"))</f>
        <v>Above Average</v>
      </c>
      <c r="AJ99" s="30">
        <f>ABS(VLOOKUP(B99,'Political Comp. Calculation'!A:B,2,FALSE))/100</f>
        <v>0.3277625253789006</v>
      </c>
      <c r="AK99" s="22" t="s">
        <v>345</v>
      </c>
    </row>
    <row r="100" spans="1:37" x14ac:dyDescent="0.2">
      <c r="A100" s="16" t="s">
        <v>253</v>
      </c>
      <c r="B100" s="14" t="s">
        <v>99</v>
      </c>
      <c r="C100" s="17">
        <v>27769</v>
      </c>
      <c r="D100" s="18">
        <v>1236</v>
      </c>
      <c r="E100" s="17">
        <v>21843</v>
      </c>
      <c r="F100" s="18">
        <v>13934</v>
      </c>
      <c r="G100" s="19">
        <v>23088</v>
      </c>
      <c r="H100" s="20">
        <f t="shared" si="48"/>
        <v>0.70800594972473629</v>
      </c>
      <c r="I100" s="21">
        <f t="shared" si="49"/>
        <v>3.1513390970498545E-2</v>
      </c>
      <c r="J100" s="21">
        <f t="shared" si="50"/>
        <v>3.9967840204881755E-2</v>
      </c>
      <c r="K100" s="22" t="str">
        <f t="shared" si="51"/>
        <v>Above Average</v>
      </c>
      <c r="L100" s="18">
        <v>12132</v>
      </c>
      <c r="M100" s="18">
        <v>444</v>
      </c>
      <c r="N100" s="23">
        <v>13467</v>
      </c>
      <c r="O100" s="23">
        <v>250</v>
      </c>
      <c r="P100" s="24">
        <f t="shared" si="52"/>
        <v>0.90086879037647583</v>
      </c>
      <c r="Q100" s="25">
        <f t="shared" si="53"/>
        <v>0.17925257265273953</v>
      </c>
      <c r="R100" s="22" t="str">
        <f t="shared" si="54"/>
        <v>Above Average</v>
      </c>
      <c r="S100" s="26">
        <v>26047</v>
      </c>
      <c r="T100" s="27">
        <v>986</v>
      </c>
      <c r="U100" s="21">
        <f t="shared" si="55"/>
        <v>0.93798840433577013</v>
      </c>
      <c r="V100" s="25">
        <f t="shared" si="56"/>
        <v>5.8859870275492887E-2</v>
      </c>
      <c r="W100" s="22" t="str">
        <f t="shared" si="57"/>
        <v>Average</v>
      </c>
      <c r="X100" s="21">
        <v>0.32200000000000001</v>
      </c>
      <c r="Y100" s="21">
        <v>2.7000000000000003E-2</v>
      </c>
      <c r="Z100" s="28">
        <f t="shared" si="58"/>
        <v>-1.2723880597015014E-2</v>
      </c>
      <c r="AA100" s="29" t="str">
        <f t="shared" si="59"/>
        <v>Average</v>
      </c>
      <c r="AB100" s="30">
        <v>0.97599999999999998</v>
      </c>
      <c r="AC100" s="21">
        <v>1.1000000000000001E-2</v>
      </c>
      <c r="AD100" s="31">
        <f t="shared" si="60"/>
        <v>8.969402985074626E-2</v>
      </c>
      <c r="AE100" s="22" t="str">
        <f t="shared" si="61"/>
        <v>Above Average</v>
      </c>
      <c r="AF100" s="32">
        <v>33.9</v>
      </c>
      <c r="AG100" s="29">
        <v>0.9</v>
      </c>
      <c r="AH100" s="33">
        <f t="shared" si="62"/>
        <v>-4.4126865671641795</v>
      </c>
      <c r="AI100" s="22" t="str">
        <f t="shared" si="63"/>
        <v>Below Average</v>
      </c>
      <c r="AJ100" s="30">
        <f>ABS(VLOOKUP(B100,'Political Comp. Calculation'!A:B,2,FALSE))/100</f>
        <v>0.27364057612295978</v>
      </c>
      <c r="AK100" s="22" t="s">
        <v>345</v>
      </c>
    </row>
    <row r="101" spans="1:37" x14ac:dyDescent="0.2">
      <c r="A101" s="16" t="s">
        <v>254</v>
      </c>
      <c r="B101" s="14" t="s">
        <v>100</v>
      </c>
      <c r="C101" s="17">
        <v>29143</v>
      </c>
      <c r="D101" s="18">
        <v>1328</v>
      </c>
      <c r="E101" s="17">
        <v>23049</v>
      </c>
      <c r="F101" s="18">
        <v>15560</v>
      </c>
      <c r="G101" s="19">
        <v>23335</v>
      </c>
      <c r="H101" s="20">
        <f t="shared" si="48"/>
        <v>0.70998059095839638</v>
      </c>
      <c r="I101" s="21">
        <f t="shared" si="49"/>
        <v>3.2352682455229376E-2</v>
      </c>
      <c r="J101" s="21">
        <f t="shared" si="50"/>
        <v>4.1942481438541845E-2</v>
      </c>
      <c r="K101" s="22" t="str">
        <f t="shared" si="51"/>
        <v>Above Average</v>
      </c>
      <c r="L101" s="18">
        <v>11482</v>
      </c>
      <c r="M101" s="18">
        <v>361</v>
      </c>
      <c r="N101" s="23">
        <v>16028</v>
      </c>
      <c r="O101" s="23">
        <v>317</v>
      </c>
      <c r="P101" s="24">
        <f t="shared" si="52"/>
        <v>0.71637135013725983</v>
      </c>
      <c r="Q101" s="25">
        <f t="shared" si="53"/>
        <v>-5.2448675864764649E-3</v>
      </c>
      <c r="R101" s="22" t="str">
        <f t="shared" si="54"/>
        <v>Average</v>
      </c>
      <c r="S101" s="26">
        <v>25091</v>
      </c>
      <c r="T101" s="27">
        <v>1102</v>
      </c>
      <c r="U101" s="21">
        <f t="shared" si="55"/>
        <v>0.86096146587516731</v>
      </c>
      <c r="V101" s="25">
        <f t="shared" si="56"/>
        <v>-1.8167068185109936E-2</v>
      </c>
      <c r="W101" s="22" t="str">
        <f t="shared" si="57"/>
        <v>Below Average</v>
      </c>
      <c r="X101" s="21">
        <v>0.37799999999999995</v>
      </c>
      <c r="Y101" s="21">
        <v>1.8000000000000002E-2</v>
      </c>
      <c r="Z101" s="28">
        <f t="shared" si="58"/>
        <v>4.3276119402984925E-2</v>
      </c>
      <c r="AA101" s="29" t="str">
        <f t="shared" si="59"/>
        <v>Above Average</v>
      </c>
      <c r="AB101" s="30">
        <v>0.90700000000000003</v>
      </c>
      <c r="AC101" s="21">
        <v>1.8000000000000002E-2</v>
      </c>
      <c r="AD101" s="31">
        <f t="shared" si="60"/>
        <v>2.0694029850746309E-2</v>
      </c>
      <c r="AE101" s="22" t="str">
        <f t="shared" si="61"/>
        <v>Average</v>
      </c>
      <c r="AF101" s="32">
        <v>40.5</v>
      </c>
      <c r="AG101" s="29">
        <v>1</v>
      </c>
      <c r="AH101" s="33">
        <f t="shared" si="62"/>
        <v>2.1873134328358219</v>
      </c>
      <c r="AI101" s="22" t="str">
        <f t="shared" si="63"/>
        <v>Above Average</v>
      </c>
      <c r="AJ101" s="30">
        <f>ABS(VLOOKUP(B101,'Political Comp. Calculation'!A:B,2,FALSE))/100</f>
        <v>0.10519880672850969</v>
      </c>
      <c r="AK101" s="22" t="s">
        <v>345</v>
      </c>
    </row>
    <row r="102" spans="1:37" x14ac:dyDescent="0.2">
      <c r="A102" s="16" t="s">
        <v>255</v>
      </c>
      <c r="B102" s="14" t="s">
        <v>101</v>
      </c>
      <c r="C102" s="17">
        <v>31305</v>
      </c>
      <c r="D102" s="18">
        <v>1535</v>
      </c>
      <c r="E102" s="17">
        <v>25198</v>
      </c>
      <c r="F102" s="18">
        <v>16886</v>
      </c>
      <c r="G102" s="19">
        <v>24537</v>
      </c>
      <c r="H102" s="20">
        <f t="shared" si="48"/>
        <v>0.71108516388536225</v>
      </c>
      <c r="I102" s="21">
        <f t="shared" si="49"/>
        <v>3.4867137088772759E-2</v>
      </c>
      <c r="J102" s="21">
        <f t="shared" si="50"/>
        <v>4.3047054365507709E-2</v>
      </c>
      <c r="K102" s="22" t="str">
        <f t="shared" si="51"/>
        <v>Above Average</v>
      </c>
      <c r="L102" s="18">
        <v>7880</v>
      </c>
      <c r="M102" s="18">
        <v>295</v>
      </c>
      <c r="N102" s="23">
        <v>17158</v>
      </c>
      <c r="O102" s="23">
        <v>326</v>
      </c>
      <c r="P102" s="24">
        <f t="shared" si="52"/>
        <v>0.45926098612891947</v>
      </c>
      <c r="Q102" s="25">
        <f t="shared" si="53"/>
        <v>-0.26235523159481683</v>
      </c>
      <c r="R102" s="22" t="str">
        <f t="shared" si="54"/>
        <v>Below Average</v>
      </c>
      <c r="S102" s="26">
        <v>26714</v>
      </c>
      <c r="T102" s="27">
        <v>1239</v>
      </c>
      <c r="U102" s="21">
        <f t="shared" si="55"/>
        <v>0.85334611084491296</v>
      </c>
      <c r="V102" s="25">
        <f t="shared" si="56"/>
        <v>-2.5782423215364281E-2</v>
      </c>
      <c r="W102" s="22" t="str">
        <f t="shared" si="57"/>
        <v>Below Average</v>
      </c>
      <c r="X102" s="21">
        <v>0.63800000000000001</v>
      </c>
      <c r="Y102" s="21">
        <v>1.9E-2</v>
      </c>
      <c r="Z102" s="28">
        <f t="shared" si="58"/>
        <v>0.30327611940298499</v>
      </c>
      <c r="AA102" s="29" t="str">
        <f t="shared" si="59"/>
        <v>Above Average</v>
      </c>
      <c r="AB102" s="30">
        <v>0.85199999999999998</v>
      </c>
      <c r="AC102" s="21">
        <v>1.7000000000000001E-2</v>
      </c>
      <c r="AD102" s="31">
        <f t="shared" si="60"/>
        <v>-3.4305970149253739E-2</v>
      </c>
      <c r="AE102" s="22" t="str">
        <f t="shared" si="61"/>
        <v>Below Average</v>
      </c>
      <c r="AF102" s="32">
        <v>31.7</v>
      </c>
      <c r="AG102" s="29">
        <v>0.8</v>
      </c>
      <c r="AH102" s="33">
        <f t="shared" si="62"/>
        <v>-6.6126865671641788</v>
      </c>
      <c r="AI102" s="22" t="str">
        <f t="shared" si="63"/>
        <v>Below Average</v>
      </c>
      <c r="AJ102" s="30">
        <f>ABS(VLOOKUP(B102,'Political Comp. Calculation'!A:B,2,FALSE))/100</f>
        <v>0.59174470576638361</v>
      </c>
      <c r="AK102" s="22" t="s">
        <v>345</v>
      </c>
    </row>
    <row r="103" spans="1:37" x14ac:dyDescent="0.2">
      <c r="A103" s="16" t="s">
        <v>256</v>
      </c>
      <c r="B103" s="14" t="s">
        <v>102</v>
      </c>
      <c r="C103" s="17">
        <v>31052</v>
      </c>
      <c r="D103" s="18">
        <v>964</v>
      </c>
      <c r="E103" s="17">
        <v>23931</v>
      </c>
      <c r="F103" s="18">
        <v>17762</v>
      </c>
      <c r="G103" s="19">
        <v>24507</v>
      </c>
      <c r="H103" s="20">
        <f t="shared" si="48"/>
        <v>0.71132147521913947</v>
      </c>
      <c r="I103" s="21">
        <f t="shared" si="49"/>
        <v>2.2082761242794402E-2</v>
      </c>
      <c r="J103" s="21">
        <f t="shared" si="50"/>
        <v>4.3283365699284926E-2</v>
      </c>
      <c r="K103" s="22" t="str">
        <f t="shared" si="51"/>
        <v>Above Average</v>
      </c>
      <c r="L103" s="18">
        <v>11458</v>
      </c>
      <c r="M103" s="18">
        <v>339</v>
      </c>
      <c r="N103" s="23">
        <v>14836</v>
      </c>
      <c r="O103" s="23">
        <v>422</v>
      </c>
      <c r="P103" s="24">
        <f t="shared" si="52"/>
        <v>0.77231059584793749</v>
      </c>
      <c r="Q103" s="25">
        <f t="shared" si="53"/>
        <v>5.0694378124201189E-2</v>
      </c>
      <c r="R103" s="22" t="str">
        <f t="shared" si="54"/>
        <v>Average</v>
      </c>
      <c r="S103" s="26">
        <v>28402</v>
      </c>
      <c r="T103" s="27">
        <v>773</v>
      </c>
      <c r="U103" s="21">
        <f t="shared" si="55"/>
        <v>0.91465928120571949</v>
      </c>
      <c r="V103" s="25">
        <f t="shared" si="56"/>
        <v>3.5530747145442243E-2</v>
      </c>
      <c r="W103" s="22" t="str">
        <f t="shared" si="57"/>
        <v>Average</v>
      </c>
      <c r="X103" s="21">
        <v>0.39200000000000002</v>
      </c>
      <c r="Y103" s="21">
        <v>0.02</v>
      </c>
      <c r="Z103" s="28">
        <f t="shared" si="58"/>
        <v>5.7276119402984993E-2</v>
      </c>
      <c r="AA103" s="29" t="str">
        <f t="shared" si="59"/>
        <v>Above Average</v>
      </c>
      <c r="AB103" s="30">
        <v>0.93599999999999994</v>
      </c>
      <c r="AC103" s="21">
        <v>1.2E-2</v>
      </c>
      <c r="AD103" s="31">
        <f t="shared" si="60"/>
        <v>4.9694029850746224E-2</v>
      </c>
      <c r="AE103" s="22" t="str">
        <f t="shared" si="61"/>
        <v>Above Average</v>
      </c>
      <c r="AF103" s="32">
        <v>43.4</v>
      </c>
      <c r="AG103" s="29">
        <v>1</v>
      </c>
      <c r="AH103" s="33">
        <f t="shared" si="62"/>
        <v>5.0873134328358205</v>
      </c>
      <c r="AI103" s="22" t="str">
        <f t="shared" si="63"/>
        <v>Above Average</v>
      </c>
      <c r="AJ103" s="30">
        <f>ABS(VLOOKUP(B103,'Political Comp. Calculation'!A:B,2,FALSE))/100</f>
        <v>2.0642159726603233E-2</v>
      </c>
      <c r="AK103" s="22" t="s">
        <v>344</v>
      </c>
    </row>
    <row r="104" spans="1:37" x14ac:dyDescent="0.2">
      <c r="A104" s="16" t="s">
        <v>257</v>
      </c>
      <c r="B104" s="14" t="s">
        <v>103</v>
      </c>
      <c r="C104" s="17">
        <v>31091</v>
      </c>
      <c r="D104" s="18">
        <v>1136</v>
      </c>
      <c r="E104" s="17">
        <v>24529</v>
      </c>
      <c r="F104" s="18">
        <v>17632</v>
      </c>
      <c r="G104" s="19">
        <v>24285</v>
      </c>
      <c r="H104" s="20">
        <f t="shared" si="48"/>
        <v>0.71333424701686055</v>
      </c>
      <c r="I104" s="21">
        <f t="shared" si="49"/>
        <v>2.6063738850829909E-2</v>
      </c>
      <c r="J104" s="21">
        <f t="shared" si="50"/>
        <v>4.5296137497006006E-2</v>
      </c>
      <c r="K104" s="22" t="str">
        <f t="shared" si="51"/>
        <v>Above Average</v>
      </c>
      <c r="L104" s="18">
        <v>12662</v>
      </c>
      <c r="M104" s="18">
        <v>364</v>
      </c>
      <c r="N104" s="23">
        <v>15627</v>
      </c>
      <c r="O104" s="23">
        <v>307</v>
      </c>
      <c r="P104" s="24">
        <f t="shared" si="52"/>
        <v>0.81026428617137003</v>
      </c>
      <c r="Q104" s="25">
        <f t="shared" si="53"/>
        <v>8.8648068447633732E-2</v>
      </c>
      <c r="R104" s="22" t="str">
        <f t="shared" si="54"/>
        <v>Above Average</v>
      </c>
      <c r="S104" s="26">
        <v>28101</v>
      </c>
      <c r="T104" s="27">
        <v>1009</v>
      </c>
      <c r="U104" s="21">
        <f t="shared" si="55"/>
        <v>0.90383069055353638</v>
      </c>
      <c r="V104" s="25">
        <f t="shared" si="56"/>
        <v>2.4702156493259131E-2</v>
      </c>
      <c r="W104" s="22" t="str">
        <f t="shared" si="57"/>
        <v>Average</v>
      </c>
      <c r="X104" s="21">
        <v>0.48799999999999999</v>
      </c>
      <c r="Y104" s="21">
        <v>1.8000000000000002E-2</v>
      </c>
      <c r="Z104" s="28">
        <f t="shared" si="58"/>
        <v>0.15327611940298497</v>
      </c>
      <c r="AA104" s="29" t="str">
        <f t="shared" si="59"/>
        <v>Above Average</v>
      </c>
      <c r="AB104" s="30">
        <v>0.93300000000000005</v>
      </c>
      <c r="AC104" s="21">
        <v>1.2E-2</v>
      </c>
      <c r="AD104" s="31">
        <f t="shared" si="60"/>
        <v>4.6694029850746332E-2</v>
      </c>
      <c r="AE104" s="22" t="str">
        <f t="shared" si="61"/>
        <v>Above Average</v>
      </c>
      <c r="AF104" s="32">
        <v>40.6</v>
      </c>
      <c r="AG104" s="29">
        <v>1</v>
      </c>
      <c r="AH104" s="33">
        <f t="shared" si="62"/>
        <v>2.2873134328358233</v>
      </c>
      <c r="AI104" s="22" t="str">
        <f t="shared" si="63"/>
        <v>Above Average</v>
      </c>
      <c r="AJ104" s="30">
        <f>ABS(VLOOKUP(B104,'Political Comp. Calculation'!A:B,2,FALSE))/100</f>
        <v>8.5280763732746886E-2</v>
      </c>
      <c r="AK104" s="22" t="s">
        <v>350</v>
      </c>
    </row>
    <row r="105" spans="1:37" x14ac:dyDescent="0.2">
      <c r="A105" s="16" t="s">
        <v>258</v>
      </c>
      <c r="B105" s="14" t="s">
        <v>104</v>
      </c>
      <c r="C105" s="17">
        <v>27694</v>
      </c>
      <c r="D105" s="18">
        <v>1340</v>
      </c>
      <c r="E105" s="17">
        <v>22207</v>
      </c>
      <c r="F105" s="18">
        <v>13920</v>
      </c>
      <c r="G105" s="19">
        <v>23047</v>
      </c>
      <c r="H105" s="20">
        <f t="shared" si="48"/>
        <v>0.71390750320323881</v>
      </c>
      <c r="I105" s="21">
        <f t="shared" si="49"/>
        <v>3.4543079883452621E-2</v>
      </c>
      <c r="J105" s="21">
        <f t="shared" si="50"/>
        <v>4.5869393683384274E-2</v>
      </c>
      <c r="K105" s="22" t="str">
        <f t="shared" si="51"/>
        <v>Above Average</v>
      </c>
      <c r="L105" s="18">
        <v>11632</v>
      </c>
      <c r="M105" s="18">
        <v>324</v>
      </c>
      <c r="N105" s="23">
        <v>14266</v>
      </c>
      <c r="O105" s="23">
        <v>311</v>
      </c>
      <c r="P105" s="24">
        <f t="shared" si="52"/>
        <v>0.81536520398149448</v>
      </c>
      <c r="Q105" s="25">
        <f t="shared" si="53"/>
        <v>9.3748986257758182E-2</v>
      </c>
      <c r="R105" s="22" t="str">
        <f t="shared" si="54"/>
        <v>Above Average</v>
      </c>
      <c r="S105" s="26">
        <v>23321</v>
      </c>
      <c r="T105" s="27">
        <v>1028</v>
      </c>
      <c r="U105" s="21">
        <f t="shared" si="55"/>
        <v>0.8420957608146169</v>
      </c>
      <c r="V105" s="25">
        <f t="shared" si="56"/>
        <v>-3.7032773245660344E-2</v>
      </c>
      <c r="W105" s="22" t="str">
        <f t="shared" si="57"/>
        <v>Below Average</v>
      </c>
      <c r="X105" s="21">
        <v>0.40799999999999997</v>
      </c>
      <c r="Y105" s="21">
        <v>2.3E-2</v>
      </c>
      <c r="Z105" s="28">
        <f t="shared" si="58"/>
        <v>7.3276119402984952E-2</v>
      </c>
      <c r="AA105" s="29" t="str">
        <f t="shared" si="59"/>
        <v>Above Average</v>
      </c>
      <c r="AB105" s="30">
        <v>0.93700000000000006</v>
      </c>
      <c r="AC105" s="21">
        <v>1.4999999999999999E-2</v>
      </c>
      <c r="AD105" s="31">
        <f t="shared" si="60"/>
        <v>5.0694029850746336E-2</v>
      </c>
      <c r="AE105" s="22" t="str">
        <f t="shared" si="61"/>
        <v>Above Average</v>
      </c>
      <c r="AF105" s="32">
        <v>35.4</v>
      </c>
      <c r="AG105" s="29">
        <v>0.8</v>
      </c>
      <c r="AH105" s="33">
        <f t="shared" si="62"/>
        <v>-2.9126865671641795</v>
      </c>
      <c r="AI105" s="22" t="str">
        <f t="shared" si="63"/>
        <v>Below Average</v>
      </c>
      <c r="AJ105" s="30">
        <f>ABS(VLOOKUP(B105,'Political Comp. Calculation'!A:B,2,FALSE))/100</f>
        <v>5.7563284448050769E-2</v>
      </c>
      <c r="AK105" s="22" t="s">
        <v>350</v>
      </c>
    </row>
    <row r="106" spans="1:37" x14ac:dyDescent="0.2">
      <c r="A106" s="16" t="s">
        <v>259</v>
      </c>
      <c r="B106" s="14" t="s">
        <v>105</v>
      </c>
      <c r="C106" s="17">
        <v>29764</v>
      </c>
      <c r="D106" s="18">
        <v>1049</v>
      </c>
      <c r="E106" s="17">
        <v>23223</v>
      </c>
      <c r="F106" s="18">
        <v>16000</v>
      </c>
      <c r="G106" s="19">
        <v>24619</v>
      </c>
      <c r="H106" s="20">
        <f t="shared" si="48"/>
        <v>0.71586927083135843</v>
      </c>
      <c r="I106" s="21">
        <f t="shared" si="49"/>
        <v>2.5230038472721872E-2</v>
      </c>
      <c r="J106" s="21">
        <f t="shared" si="50"/>
        <v>4.7831161311503889E-2</v>
      </c>
      <c r="K106" s="22" t="str">
        <f t="shared" si="51"/>
        <v>Above Average</v>
      </c>
      <c r="L106" s="18">
        <v>13429</v>
      </c>
      <c r="M106" s="18">
        <v>311</v>
      </c>
      <c r="N106" s="23">
        <v>15193</v>
      </c>
      <c r="O106" s="23">
        <v>284</v>
      </c>
      <c r="P106" s="24">
        <f t="shared" si="52"/>
        <v>0.88389389850589084</v>
      </c>
      <c r="Q106" s="25">
        <f t="shared" si="53"/>
        <v>0.16227768078215454</v>
      </c>
      <c r="R106" s="22" t="str">
        <f t="shared" si="54"/>
        <v>Above Average</v>
      </c>
      <c r="S106" s="26">
        <v>27944</v>
      </c>
      <c r="T106" s="27">
        <v>796</v>
      </c>
      <c r="U106" s="21">
        <f t="shared" si="55"/>
        <v>0.93885230479774229</v>
      </c>
      <c r="V106" s="25">
        <f t="shared" si="56"/>
        <v>5.9723770737465043E-2</v>
      </c>
      <c r="W106" s="22" t="str">
        <f t="shared" si="57"/>
        <v>Above Average</v>
      </c>
      <c r="X106" s="21">
        <v>0.38200000000000001</v>
      </c>
      <c r="Y106" s="21">
        <v>1.7000000000000001E-2</v>
      </c>
      <c r="Z106" s="28">
        <f t="shared" si="58"/>
        <v>4.7276119402984984E-2</v>
      </c>
      <c r="AA106" s="29" t="str">
        <f t="shared" si="59"/>
        <v>Above Average</v>
      </c>
      <c r="AB106" s="30">
        <v>0.95</v>
      </c>
      <c r="AC106" s="21">
        <v>0.01</v>
      </c>
      <c r="AD106" s="31">
        <f t="shared" si="60"/>
        <v>6.3694029850746237E-2</v>
      </c>
      <c r="AE106" s="22" t="str">
        <f t="shared" si="61"/>
        <v>Above Average</v>
      </c>
      <c r="AF106" s="32">
        <v>41.5</v>
      </c>
      <c r="AG106" s="29">
        <v>0.8</v>
      </c>
      <c r="AH106" s="33">
        <f t="shared" si="62"/>
        <v>3.1873134328358219</v>
      </c>
      <c r="AI106" s="22" t="str">
        <f t="shared" si="63"/>
        <v>Above Average</v>
      </c>
      <c r="AJ106" s="30">
        <f>ABS(VLOOKUP(B106,'Political Comp. Calculation'!A:B,2,FALSE))/100</f>
        <v>0.10618298773260547</v>
      </c>
      <c r="AK106" s="22" t="s">
        <v>345</v>
      </c>
    </row>
    <row r="107" spans="1:37" x14ac:dyDescent="0.2">
      <c r="A107" s="16" t="s">
        <v>260</v>
      </c>
      <c r="B107" s="14" t="s">
        <v>106</v>
      </c>
      <c r="C107" s="17">
        <v>30943</v>
      </c>
      <c r="D107" s="18">
        <v>1653</v>
      </c>
      <c r="E107" s="17">
        <v>24708</v>
      </c>
      <c r="F107" s="18">
        <v>17371</v>
      </c>
      <c r="G107" s="19">
        <v>24254</v>
      </c>
      <c r="H107" s="20">
        <f t="shared" si="48"/>
        <v>0.71661702401679606</v>
      </c>
      <c r="I107" s="21">
        <f t="shared" si="49"/>
        <v>3.8282259014955411E-2</v>
      </c>
      <c r="J107" s="21">
        <f t="shared" si="50"/>
        <v>4.8578914496941517E-2</v>
      </c>
      <c r="K107" s="22" t="str">
        <f t="shared" si="51"/>
        <v>Above Average</v>
      </c>
      <c r="L107" s="18">
        <v>12888</v>
      </c>
      <c r="M107" s="18">
        <v>471</v>
      </c>
      <c r="N107" s="23">
        <v>17895</v>
      </c>
      <c r="O107" s="23">
        <v>436</v>
      </c>
      <c r="P107" s="24">
        <f t="shared" si="52"/>
        <v>0.72020117351215418</v>
      </c>
      <c r="Q107" s="25">
        <f t="shared" si="53"/>
        <v>-1.4150442115821171E-3</v>
      </c>
      <c r="R107" s="22" t="str">
        <f t="shared" si="54"/>
        <v>Average</v>
      </c>
      <c r="S107" s="26">
        <v>26299</v>
      </c>
      <c r="T107" s="27">
        <v>1327</v>
      </c>
      <c r="U107" s="21">
        <f t="shared" si="55"/>
        <v>0.84991759040816983</v>
      </c>
      <c r="V107" s="25">
        <f t="shared" si="56"/>
        <v>-2.9210943652107413E-2</v>
      </c>
      <c r="W107" s="22" t="str">
        <f t="shared" si="57"/>
        <v>Below Average</v>
      </c>
      <c r="X107" s="21">
        <v>0.42100000000000004</v>
      </c>
      <c r="Y107" s="21">
        <v>2.1000000000000001E-2</v>
      </c>
      <c r="Z107" s="28">
        <f t="shared" si="58"/>
        <v>8.6276119402985019E-2</v>
      </c>
      <c r="AA107" s="29" t="str">
        <f t="shared" si="59"/>
        <v>Above Average</v>
      </c>
      <c r="AB107" s="30">
        <v>0.91700000000000004</v>
      </c>
      <c r="AC107" s="21">
        <v>1.4999999999999999E-2</v>
      </c>
      <c r="AD107" s="31">
        <f t="shared" si="60"/>
        <v>3.0694029850746318E-2</v>
      </c>
      <c r="AE107" s="22" t="str">
        <f t="shared" si="61"/>
        <v>Average</v>
      </c>
      <c r="AF107" s="32">
        <v>42.7</v>
      </c>
      <c r="AG107" s="29">
        <v>1.6</v>
      </c>
      <c r="AH107" s="33">
        <f t="shared" si="62"/>
        <v>4.3873134328358248</v>
      </c>
      <c r="AI107" s="22" t="str">
        <f t="shared" si="63"/>
        <v>Above Average</v>
      </c>
      <c r="AJ107" s="30">
        <f>ABS(VLOOKUP(B107,'Political Comp. Calculation'!A:B,2,FALSE))/100</f>
        <v>0.17762406464111793</v>
      </c>
      <c r="AK107" s="22" t="s">
        <v>345</v>
      </c>
    </row>
    <row r="108" spans="1:37" x14ac:dyDescent="0.2">
      <c r="A108" s="16" t="s">
        <v>261</v>
      </c>
      <c r="B108" s="14" t="s">
        <v>107</v>
      </c>
      <c r="C108" s="17">
        <v>27874</v>
      </c>
      <c r="D108" s="18">
        <v>1435</v>
      </c>
      <c r="E108" s="17">
        <v>22651</v>
      </c>
      <c r="F108" s="18">
        <v>14541</v>
      </c>
      <c r="G108" s="19">
        <v>22813</v>
      </c>
      <c r="H108" s="20">
        <f t="shared" si="48"/>
        <v>0.71948120826480844</v>
      </c>
      <c r="I108" s="21">
        <f t="shared" si="49"/>
        <v>3.7040092339097441E-2</v>
      </c>
      <c r="J108" s="21">
        <f t="shared" si="50"/>
        <v>5.1443098744953897E-2</v>
      </c>
      <c r="K108" s="22" t="str">
        <f t="shared" si="51"/>
        <v>Above Average</v>
      </c>
      <c r="L108" s="18">
        <v>11503</v>
      </c>
      <c r="M108" s="18">
        <v>379</v>
      </c>
      <c r="N108" s="23">
        <v>14087</v>
      </c>
      <c r="O108" s="23">
        <v>313</v>
      </c>
      <c r="P108" s="24">
        <f t="shared" si="52"/>
        <v>0.81656846738127353</v>
      </c>
      <c r="Q108" s="25">
        <f t="shared" si="53"/>
        <v>9.4952249657537235E-2</v>
      </c>
      <c r="R108" s="22" t="str">
        <f t="shared" si="54"/>
        <v>Above Average</v>
      </c>
      <c r="S108" s="26">
        <v>21570</v>
      </c>
      <c r="T108" s="27">
        <v>1110</v>
      </c>
      <c r="U108" s="21">
        <f t="shared" si="55"/>
        <v>0.77383942024826002</v>
      </c>
      <c r="V108" s="25">
        <f t="shared" si="56"/>
        <v>-0.10528911381201722</v>
      </c>
      <c r="W108" s="22" t="str">
        <f t="shared" si="57"/>
        <v>Below Average</v>
      </c>
      <c r="X108" s="21">
        <v>0.35299999999999998</v>
      </c>
      <c r="Y108" s="21">
        <v>0.02</v>
      </c>
      <c r="Z108" s="28">
        <f t="shared" si="58"/>
        <v>1.8276119402984958E-2</v>
      </c>
      <c r="AA108" s="29" t="str">
        <f t="shared" si="59"/>
        <v>Average</v>
      </c>
      <c r="AB108" s="30">
        <v>0.92400000000000004</v>
      </c>
      <c r="AC108" s="21">
        <v>1.9E-2</v>
      </c>
      <c r="AD108" s="31">
        <f t="shared" si="60"/>
        <v>3.7694029850746325E-2</v>
      </c>
      <c r="AE108" s="22" t="str">
        <f t="shared" si="61"/>
        <v>Above Average</v>
      </c>
      <c r="AF108" s="32">
        <v>36.4</v>
      </c>
      <c r="AG108" s="29">
        <v>0.8</v>
      </c>
      <c r="AH108" s="33">
        <f t="shared" si="62"/>
        <v>-1.9126865671641795</v>
      </c>
      <c r="AI108" s="22" t="str">
        <f t="shared" si="63"/>
        <v>Below Average</v>
      </c>
      <c r="AJ108" s="30">
        <f>ABS(VLOOKUP(B108,'Political Comp. Calculation'!A:B,2,FALSE))/100</f>
        <v>6.6232731231561148E-2</v>
      </c>
      <c r="AK108" s="22" t="s">
        <v>350</v>
      </c>
    </row>
    <row r="109" spans="1:37" x14ac:dyDescent="0.2">
      <c r="A109" s="16" t="s">
        <v>262</v>
      </c>
      <c r="B109" s="14" t="s">
        <v>108</v>
      </c>
      <c r="C109" s="17">
        <v>29288</v>
      </c>
      <c r="D109" s="18">
        <v>1017</v>
      </c>
      <c r="E109" s="17">
        <v>23434</v>
      </c>
      <c r="F109" s="18">
        <v>15516</v>
      </c>
      <c r="G109" s="19">
        <v>24518</v>
      </c>
      <c r="H109" s="20">
        <f t="shared" si="48"/>
        <v>0.72321564967896135</v>
      </c>
      <c r="I109" s="21">
        <f t="shared" si="49"/>
        <v>2.5113026349477652E-2</v>
      </c>
      <c r="J109" s="21">
        <f t="shared" si="50"/>
        <v>5.5177540159106808E-2</v>
      </c>
      <c r="K109" s="22" t="str">
        <f t="shared" si="51"/>
        <v>Above Average</v>
      </c>
      <c r="L109" s="18">
        <v>12469</v>
      </c>
      <c r="M109" s="18">
        <v>358</v>
      </c>
      <c r="N109" s="23">
        <v>14872</v>
      </c>
      <c r="O109" s="23">
        <v>264</v>
      </c>
      <c r="P109" s="24">
        <f t="shared" si="52"/>
        <v>0.83842119419042493</v>
      </c>
      <c r="Q109" s="25">
        <f t="shared" si="53"/>
        <v>0.11680497646668864</v>
      </c>
      <c r="R109" s="22" t="str">
        <f t="shared" si="54"/>
        <v>Above Average</v>
      </c>
      <c r="S109" s="26">
        <v>27247</v>
      </c>
      <c r="T109" s="27">
        <v>849</v>
      </c>
      <c r="U109" s="21">
        <f t="shared" si="55"/>
        <v>0.93031275607757447</v>
      </c>
      <c r="V109" s="25">
        <f t="shared" si="56"/>
        <v>5.1184222017297221E-2</v>
      </c>
      <c r="W109" s="22" t="str">
        <f t="shared" si="57"/>
        <v>Average</v>
      </c>
      <c r="X109" s="21">
        <v>0.38799999999999996</v>
      </c>
      <c r="Y109" s="21">
        <v>1.9E-2</v>
      </c>
      <c r="Z109" s="28">
        <f t="shared" si="58"/>
        <v>5.3276119402984934E-2</v>
      </c>
      <c r="AA109" s="29" t="str">
        <f t="shared" si="59"/>
        <v>Above Average</v>
      </c>
      <c r="AB109" s="30">
        <v>0.94399999999999995</v>
      </c>
      <c r="AC109" s="21">
        <v>1.1000000000000001E-2</v>
      </c>
      <c r="AD109" s="31">
        <f t="shared" si="60"/>
        <v>5.7694029850746231E-2</v>
      </c>
      <c r="AE109" s="22" t="str">
        <f t="shared" si="61"/>
        <v>Above Average</v>
      </c>
      <c r="AF109" s="32">
        <v>38.700000000000003</v>
      </c>
      <c r="AG109" s="29">
        <v>0.9</v>
      </c>
      <c r="AH109" s="33">
        <f t="shared" si="62"/>
        <v>0.38731343283582476</v>
      </c>
      <c r="AI109" s="22" t="str">
        <f t="shared" si="63"/>
        <v>Average</v>
      </c>
      <c r="AJ109" s="30">
        <f>ABS(VLOOKUP(B109,'Political Comp. Calculation'!A:B,2,FALSE))/100</f>
        <v>0.2480815151857817</v>
      </c>
      <c r="AK109" s="22" t="s">
        <v>345</v>
      </c>
    </row>
    <row r="110" spans="1:37" x14ac:dyDescent="0.2">
      <c r="A110" s="16" t="s">
        <v>263</v>
      </c>
      <c r="B110" s="14" t="s">
        <v>109</v>
      </c>
      <c r="C110" s="17">
        <v>29468</v>
      </c>
      <c r="D110" s="18">
        <v>790</v>
      </c>
      <c r="E110" s="17">
        <v>22771</v>
      </c>
      <c r="F110" s="18">
        <v>16720</v>
      </c>
      <c r="G110" s="19">
        <v>24433</v>
      </c>
      <c r="H110" s="20">
        <f t="shared" si="48"/>
        <v>0.72360951737137924</v>
      </c>
      <c r="I110" s="21">
        <f t="shared" si="49"/>
        <v>1.939906063266561E-2</v>
      </c>
      <c r="J110" s="21">
        <f t="shared" si="50"/>
        <v>5.5571407851524701E-2</v>
      </c>
      <c r="K110" s="22" t="str">
        <f t="shared" si="51"/>
        <v>Above Average</v>
      </c>
      <c r="L110" s="18">
        <v>12538</v>
      </c>
      <c r="M110" s="18">
        <v>284</v>
      </c>
      <c r="N110" s="23">
        <v>14909</v>
      </c>
      <c r="O110" s="23">
        <v>240</v>
      </c>
      <c r="P110" s="24">
        <f t="shared" si="52"/>
        <v>0.84096854249111275</v>
      </c>
      <c r="Q110" s="25">
        <f t="shared" si="53"/>
        <v>0.11935232476737645</v>
      </c>
      <c r="R110" s="22" t="str">
        <f t="shared" si="54"/>
        <v>Above Average</v>
      </c>
      <c r="S110" s="26">
        <v>28297</v>
      </c>
      <c r="T110" s="27">
        <v>745</v>
      </c>
      <c r="U110" s="21">
        <f t="shared" si="55"/>
        <v>0.96026197909596855</v>
      </c>
      <c r="V110" s="25">
        <f t="shared" si="56"/>
        <v>8.1133445035691309E-2</v>
      </c>
      <c r="W110" s="22" t="str">
        <f t="shared" si="57"/>
        <v>Above Average</v>
      </c>
      <c r="X110" s="21">
        <v>0.37</v>
      </c>
      <c r="Y110" s="21">
        <v>1.7000000000000001E-2</v>
      </c>
      <c r="Z110" s="28">
        <f t="shared" si="58"/>
        <v>3.5276119402984973E-2</v>
      </c>
      <c r="AA110" s="29" t="str">
        <f t="shared" si="59"/>
        <v>Average</v>
      </c>
      <c r="AB110" s="30">
        <v>0.95499999999999996</v>
      </c>
      <c r="AC110" s="21">
        <v>9.0000000000000011E-3</v>
      </c>
      <c r="AD110" s="31">
        <f t="shared" si="60"/>
        <v>6.8694029850746241E-2</v>
      </c>
      <c r="AE110" s="22" t="str">
        <f t="shared" si="61"/>
        <v>Above Average</v>
      </c>
      <c r="AF110" s="32">
        <v>37</v>
      </c>
      <c r="AG110" s="29">
        <v>0.7</v>
      </c>
      <c r="AH110" s="33">
        <f t="shared" si="62"/>
        <v>-1.3126865671641781</v>
      </c>
      <c r="AI110" s="22" t="str">
        <f t="shared" si="63"/>
        <v>Average</v>
      </c>
      <c r="AJ110" s="30">
        <f>ABS(VLOOKUP(B110,'Political Comp. Calculation'!A:B,2,FALSE))/100</f>
        <v>0.28009026732695036</v>
      </c>
      <c r="AK110" s="22" t="s">
        <v>345</v>
      </c>
    </row>
    <row r="111" spans="1:37" x14ac:dyDescent="0.2">
      <c r="A111" s="16" t="s">
        <v>264</v>
      </c>
      <c r="B111" s="14" t="s">
        <v>110</v>
      </c>
      <c r="C111" s="17">
        <v>30944</v>
      </c>
      <c r="D111" s="18">
        <v>1387</v>
      </c>
      <c r="E111" s="17">
        <v>25216</v>
      </c>
      <c r="F111" s="18">
        <v>16687</v>
      </c>
      <c r="G111" s="19">
        <v>25286</v>
      </c>
      <c r="H111" s="20">
        <f t="shared" si="48"/>
        <v>0.72522686889945953</v>
      </c>
      <c r="I111" s="21">
        <f t="shared" si="49"/>
        <v>3.2506775696857226E-2</v>
      </c>
      <c r="J111" s="21">
        <f t="shared" si="50"/>
        <v>5.7188759379604992E-2</v>
      </c>
      <c r="K111" s="22" t="str">
        <f t="shared" si="51"/>
        <v>Above Average</v>
      </c>
      <c r="L111" s="18">
        <v>11372</v>
      </c>
      <c r="M111" s="18">
        <v>331</v>
      </c>
      <c r="N111" s="23">
        <v>17974</v>
      </c>
      <c r="O111" s="23">
        <v>366</v>
      </c>
      <c r="P111" s="24">
        <f t="shared" si="52"/>
        <v>0.63269166573940139</v>
      </c>
      <c r="Q111" s="25">
        <f t="shared" si="53"/>
        <v>-8.892455198433491E-2</v>
      </c>
      <c r="R111" s="22" t="str">
        <f t="shared" si="54"/>
        <v>Below Average</v>
      </c>
      <c r="S111" s="26">
        <v>26784</v>
      </c>
      <c r="T111" s="27">
        <v>1248</v>
      </c>
      <c r="U111" s="21">
        <f t="shared" si="55"/>
        <v>0.86556359875904865</v>
      </c>
      <c r="V111" s="25">
        <f t="shared" si="56"/>
        <v>-1.3564935301228598E-2</v>
      </c>
      <c r="W111" s="22" t="str">
        <f t="shared" si="57"/>
        <v>Below Average</v>
      </c>
      <c r="X111" s="21">
        <v>0.55500000000000005</v>
      </c>
      <c r="Y111" s="21">
        <v>0.02</v>
      </c>
      <c r="Z111" s="28">
        <f t="shared" si="58"/>
        <v>0.22027611940298503</v>
      </c>
      <c r="AA111" s="29" t="str">
        <f t="shared" si="59"/>
        <v>Above Average</v>
      </c>
      <c r="AB111" s="30">
        <v>0.91800000000000004</v>
      </c>
      <c r="AC111" s="21">
        <v>1.3000000000000001E-2</v>
      </c>
      <c r="AD111" s="31">
        <f t="shared" si="60"/>
        <v>3.1694029850746319E-2</v>
      </c>
      <c r="AE111" s="22" t="str">
        <f t="shared" si="61"/>
        <v>Average</v>
      </c>
      <c r="AF111" s="32">
        <v>37.700000000000003</v>
      </c>
      <c r="AG111" s="29">
        <v>1.1000000000000001</v>
      </c>
      <c r="AH111" s="33">
        <f t="shared" si="62"/>
        <v>-0.61268656716417524</v>
      </c>
      <c r="AI111" s="22" t="str">
        <f t="shared" si="63"/>
        <v>Average</v>
      </c>
      <c r="AJ111" s="30">
        <f>ABS(VLOOKUP(B111,'Political Comp. Calculation'!A:B,2,FALSE))/100</f>
        <v>0.37875971257123608</v>
      </c>
      <c r="AK111" s="22" t="s">
        <v>345</v>
      </c>
    </row>
    <row r="112" spans="1:37" x14ac:dyDescent="0.2">
      <c r="A112" s="16" t="s">
        <v>265</v>
      </c>
      <c r="B112" s="14" t="s">
        <v>111</v>
      </c>
      <c r="C112" s="17">
        <v>29364</v>
      </c>
      <c r="D112" s="18">
        <v>1315</v>
      </c>
      <c r="E112" s="17">
        <v>23561</v>
      </c>
      <c r="F112" s="18">
        <v>17058</v>
      </c>
      <c r="G112" s="19">
        <v>23182</v>
      </c>
      <c r="H112" s="20">
        <f t="shared" si="48"/>
        <v>0.72570959406018487</v>
      </c>
      <c r="I112" s="21">
        <f t="shared" si="49"/>
        <v>3.2499254740128825E-2</v>
      </c>
      <c r="J112" s="21">
        <f t="shared" si="50"/>
        <v>5.7671484540330331E-2</v>
      </c>
      <c r="K112" s="22" t="str">
        <f t="shared" si="51"/>
        <v>Above Average</v>
      </c>
      <c r="L112" s="18">
        <v>11142</v>
      </c>
      <c r="M112" s="18">
        <v>377</v>
      </c>
      <c r="N112" s="23">
        <v>16672</v>
      </c>
      <c r="O112" s="23">
        <v>367</v>
      </c>
      <c r="P112" s="24">
        <f t="shared" si="52"/>
        <v>0.66830614203454897</v>
      </c>
      <c r="Q112" s="25">
        <f t="shared" si="53"/>
        <v>-5.3310075689187331E-2</v>
      </c>
      <c r="R112" s="22" t="str">
        <f t="shared" si="54"/>
        <v>Below Average</v>
      </c>
      <c r="S112" s="26">
        <v>25067</v>
      </c>
      <c r="T112" s="27">
        <v>1075</v>
      </c>
      <c r="U112" s="21">
        <f t="shared" si="55"/>
        <v>0.85366435090587112</v>
      </c>
      <c r="V112" s="25">
        <f t="shared" si="56"/>
        <v>-2.5464183154406128E-2</v>
      </c>
      <c r="W112" s="22" t="str">
        <f t="shared" si="57"/>
        <v>Below Average</v>
      </c>
      <c r="X112" s="21">
        <v>0.34700000000000003</v>
      </c>
      <c r="Y112" s="21">
        <v>1.6E-2</v>
      </c>
      <c r="Z112" s="28">
        <f t="shared" si="58"/>
        <v>1.2276119402985008E-2</v>
      </c>
      <c r="AA112" s="29" t="str">
        <f t="shared" si="59"/>
        <v>Average</v>
      </c>
      <c r="AB112" s="30">
        <v>0.90400000000000003</v>
      </c>
      <c r="AC112" s="21">
        <v>1.8000000000000002E-2</v>
      </c>
      <c r="AD112" s="31">
        <f t="shared" si="60"/>
        <v>1.7694029850746307E-2</v>
      </c>
      <c r="AE112" s="22" t="str">
        <f t="shared" si="61"/>
        <v>Average</v>
      </c>
      <c r="AF112" s="32">
        <v>41</v>
      </c>
      <c r="AG112" s="29">
        <v>1.3</v>
      </c>
      <c r="AH112" s="33">
        <f t="shared" si="62"/>
        <v>2.6873134328358219</v>
      </c>
      <c r="AI112" s="22" t="str">
        <f t="shared" si="63"/>
        <v>Above Average</v>
      </c>
      <c r="AJ112" s="30">
        <f>ABS(VLOOKUP(B112,'Political Comp. Calculation'!A:B,2,FALSE))/100</f>
        <v>0.21943052028697774</v>
      </c>
      <c r="AK112" s="22" t="s">
        <v>345</v>
      </c>
    </row>
    <row r="113" spans="1:37" x14ac:dyDescent="0.2">
      <c r="A113" s="16" t="s">
        <v>266</v>
      </c>
      <c r="B113" s="14" t="s">
        <v>112</v>
      </c>
      <c r="C113" s="17">
        <v>28948</v>
      </c>
      <c r="D113" s="18">
        <v>1064</v>
      </c>
      <c r="E113" s="17">
        <v>23869</v>
      </c>
      <c r="F113" s="18">
        <v>15598</v>
      </c>
      <c r="G113" s="19">
        <v>23729</v>
      </c>
      <c r="H113" s="20">
        <f t="shared" si="48"/>
        <v>0.7286800640205513</v>
      </c>
      <c r="I113" s="21">
        <f t="shared" si="49"/>
        <v>2.6783045050361554E-2</v>
      </c>
      <c r="J113" s="21">
        <f t="shared" si="50"/>
        <v>6.064195450069676E-2</v>
      </c>
      <c r="K113" s="22" t="str">
        <f t="shared" si="51"/>
        <v>Above Average</v>
      </c>
      <c r="L113" s="18">
        <v>12646</v>
      </c>
      <c r="M113" s="18">
        <v>254</v>
      </c>
      <c r="N113" s="23">
        <v>13710</v>
      </c>
      <c r="O113" s="23">
        <v>221</v>
      </c>
      <c r="P113" s="24">
        <f t="shared" si="52"/>
        <v>0.92239241429613417</v>
      </c>
      <c r="Q113" s="25">
        <f t="shared" si="53"/>
        <v>0.20077619657239787</v>
      </c>
      <c r="R113" s="22" t="str">
        <f t="shared" si="54"/>
        <v>Above Average</v>
      </c>
      <c r="S113" s="26">
        <v>27055</v>
      </c>
      <c r="T113" s="27">
        <v>869</v>
      </c>
      <c r="U113" s="21">
        <f t="shared" si="55"/>
        <v>0.93460688130440794</v>
      </c>
      <c r="V113" s="25">
        <f t="shared" si="56"/>
        <v>5.5478347244130699E-2</v>
      </c>
      <c r="W113" s="22" t="str">
        <f t="shared" si="57"/>
        <v>Average</v>
      </c>
      <c r="X113" s="21">
        <v>0.34200000000000003</v>
      </c>
      <c r="Y113" s="21">
        <v>0.02</v>
      </c>
      <c r="Z113" s="28">
        <f t="shared" si="58"/>
        <v>7.276119402985004E-3</v>
      </c>
      <c r="AA113" s="29" t="str">
        <f t="shared" si="59"/>
        <v>Average</v>
      </c>
      <c r="AB113" s="30">
        <v>0.95199999999999996</v>
      </c>
      <c r="AC113" s="21">
        <v>0.01</v>
      </c>
      <c r="AD113" s="31">
        <f t="shared" si="60"/>
        <v>6.5694029850746238E-2</v>
      </c>
      <c r="AE113" s="22" t="str">
        <f t="shared" si="61"/>
        <v>Above Average</v>
      </c>
      <c r="AF113" s="32">
        <v>38.299999999999997</v>
      </c>
      <c r="AG113" s="29">
        <v>0.9</v>
      </c>
      <c r="AH113" s="33">
        <f t="shared" si="62"/>
        <v>-1.2686567164180929E-2</v>
      </c>
      <c r="AI113" s="22" t="str">
        <f t="shared" si="63"/>
        <v>Average</v>
      </c>
      <c r="AJ113" s="30">
        <f>ABS(VLOOKUP(B113,'Political Comp. Calculation'!A:B,2,FALSE))/100</f>
        <v>0.18544615325009761</v>
      </c>
      <c r="AK113" s="22" t="s">
        <v>345</v>
      </c>
    </row>
    <row r="114" spans="1:37" x14ac:dyDescent="0.2">
      <c r="A114" s="16" t="s">
        <v>267</v>
      </c>
      <c r="B114" s="14" t="s">
        <v>113</v>
      </c>
      <c r="C114" s="17">
        <v>28276</v>
      </c>
      <c r="D114" s="18">
        <v>1085</v>
      </c>
      <c r="E114" s="17">
        <v>22671</v>
      </c>
      <c r="F114" s="18">
        <v>15015</v>
      </c>
      <c r="G114" s="19">
        <v>24106</v>
      </c>
      <c r="H114" s="20">
        <f t="shared" si="48"/>
        <v>0.72951285215156558</v>
      </c>
      <c r="I114" s="21">
        <f t="shared" si="49"/>
        <v>2.7992695027035164E-2</v>
      </c>
      <c r="J114" s="21">
        <f t="shared" si="50"/>
        <v>6.1474742631711043E-2</v>
      </c>
      <c r="K114" s="22" t="str">
        <f t="shared" si="51"/>
        <v>Above Average</v>
      </c>
      <c r="L114" s="18">
        <v>11204</v>
      </c>
      <c r="M114" s="18">
        <v>263</v>
      </c>
      <c r="N114" s="23">
        <v>15062</v>
      </c>
      <c r="O114" s="23">
        <v>236</v>
      </c>
      <c r="P114" s="24">
        <f t="shared" si="52"/>
        <v>0.74385871730181918</v>
      </c>
      <c r="Q114" s="25">
        <f t="shared" si="53"/>
        <v>2.2242499578082886E-2</v>
      </c>
      <c r="R114" s="22" t="str">
        <f t="shared" si="54"/>
        <v>Average</v>
      </c>
      <c r="S114" s="26">
        <v>26172</v>
      </c>
      <c r="T114" s="27">
        <v>886</v>
      </c>
      <c r="U114" s="21">
        <f t="shared" si="55"/>
        <v>0.92559060687508843</v>
      </c>
      <c r="V114" s="25">
        <f t="shared" si="56"/>
        <v>4.6462072814811184E-2</v>
      </c>
      <c r="W114" s="22" t="str">
        <f t="shared" si="57"/>
        <v>Average</v>
      </c>
      <c r="X114" s="21">
        <v>0.48499999999999999</v>
      </c>
      <c r="Y114" s="21">
        <v>2.1000000000000001E-2</v>
      </c>
      <c r="Z114" s="28">
        <f t="shared" si="58"/>
        <v>0.15027611940298496</v>
      </c>
      <c r="AA114" s="29" t="str">
        <f t="shared" si="59"/>
        <v>Above Average</v>
      </c>
      <c r="AB114" s="30">
        <v>0.95599999999999996</v>
      </c>
      <c r="AC114" s="21">
        <v>1.1000000000000001E-2</v>
      </c>
      <c r="AD114" s="31">
        <f t="shared" si="60"/>
        <v>6.9694029850746242E-2</v>
      </c>
      <c r="AE114" s="22" t="str">
        <f t="shared" si="61"/>
        <v>Above Average</v>
      </c>
      <c r="AF114" s="32">
        <v>36.6</v>
      </c>
      <c r="AG114" s="29">
        <v>0.9</v>
      </c>
      <c r="AH114" s="33">
        <f t="shared" si="62"/>
        <v>-1.7126865671641767</v>
      </c>
      <c r="AI114" s="22" t="str">
        <f t="shared" si="63"/>
        <v>Below Average</v>
      </c>
      <c r="AJ114" s="30">
        <f>ABS(VLOOKUP(B114,'Political Comp. Calculation'!A:B,2,FALSE))/100</f>
        <v>0.27254847254524878</v>
      </c>
      <c r="AK114" s="22" t="s">
        <v>345</v>
      </c>
    </row>
    <row r="115" spans="1:37" x14ac:dyDescent="0.2">
      <c r="A115" s="16" t="s">
        <v>268</v>
      </c>
      <c r="B115" s="14" t="s">
        <v>114</v>
      </c>
      <c r="C115" s="17">
        <v>30123</v>
      </c>
      <c r="D115" s="18">
        <v>1539</v>
      </c>
      <c r="E115" s="17">
        <v>24557</v>
      </c>
      <c r="F115" s="18">
        <v>17156</v>
      </c>
      <c r="G115" s="19">
        <v>24045</v>
      </c>
      <c r="H115" s="20">
        <f t="shared" si="48"/>
        <v>0.72956537649111863</v>
      </c>
      <c r="I115" s="21">
        <f t="shared" si="49"/>
        <v>3.7273880902294998E-2</v>
      </c>
      <c r="J115" s="21">
        <f t="shared" si="50"/>
        <v>6.1527266971264094E-2</v>
      </c>
      <c r="K115" s="22" t="str">
        <f t="shared" si="51"/>
        <v>Above Average</v>
      </c>
      <c r="L115" s="18">
        <v>10132</v>
      </c>
      <c r="M115" s="18">
        <v>297</v>
      </c>
      <c r="N115" s="23">
        <v>16940</v>
      </c>
      <c r="O115" s="23">
        <v>325</v>
      </c>
      <c r="P115" s="24">
        <f t="shared" si="52"/>
        <v>0.59811097992916173</v>
      </c>
      <c r="Q115" s="25">
        <f t="shared" si="53"/>
        <v>-0.12350523779457456</v>
      </c>
      <c r="R115" s="22" t="str">
        <f t="shared" si="54"/>
        <v>Below Average</v>
      </c>
      <c r="S115" s="26">
        <v>26040</v>
      </c>
      <c r="T115" s="27">
        <v>1392</v>
      </c>
      <c r="U115" s="21">
        <f t="shared" si="55"/>
        <v>0.86445573150084654</v>
      </c>
      <c r="V115" s="25">
        <f t="shared" si="56"/>
        <v>-1.4672802559430709E-2</v>
      </c>
      <c r="W115" s="22" t="str">
        <f t="shared" si="57"/>
        <v>Below Average</v>
      </c>
      <c r="X115" s="21">
        <v>0.54600000000000004</v>
      </c>
      <c r="Y115" s="21">
        <v>1.8000000000000002E-2</v>
      </c>
      <c r="Z115" s="28">
        <f t="shared" si="58"/>
        <v>0.21127611940298502</v>
      </c>
      <c r="AA115" s="29" t="str">
        <f t="shared" si="59"/>
        <v>Above Average</v>
      </c>
      <c r="AB115" s="30">
        <v>0.86699999999999999</v>
      </c>
      <c r="AC115" s="21">
        <v>1.8000000000000002E-2</v>
      </c>
      <c r="AD115" s="31">
        <f t="shared" si="60"/>
        <v>-1.9305970149253726E-2</v>
      </c>
      <c r="AE115" s="22" t="str">
        <f t="shared" si="61"/>
        <v>Below Average</v>
      </c>
      <c r="AF115" s="32">
        <v>36.200000000000003</v>
      </c>
      <c r="AG115" s="29">
        <v>1.9</v>
      </c>
      <c r="AH115" s="33">
        <f t="shared" si="62"/>
        <v>-2.1126865671641752</v>
      </c>
      <c r="AI115" s="22" t="str">
        <f t="shared" si="63"/>
        <v>Below Average</v>
      </c>
      <c r="AJ115" s="30">
        <f>ABS(VLOOKUP(B115,'Political Comp. Calculation'!A:B,2,FALSE))/100</f>
        <v>0.38124395263791028</v>
      </c>
      <c r="AK115" s="22" t="s">
        <v>345</v>
      </c>
    </row>
    <row r="116" spans="1:37" x14ac:dyDescent="0.2">
      <c r="A116" s="16" t="s">
        <v>269</v>
      </c>
      <c r="B116" s="14" t="s">
        <v>115</v>
      </c>
      <c r="C116" s="17">
        <v>30160</v>
      </c>
      <c r="D116" s="18">
        <v>1062</v>
      </c>
      <c r="E116" s="17">
        <v>24215</v>
      </c>
      <c r="F116" s="18">
        <v>17155</v>
      </c>
      <c r="G116" s="19">
        <v>24831</v>
      </c>
      <c r="H116" s="20">
        <f t="shared" si="48"/>
        <v>0.73257277258481202</v>
      </c>
      <c r="I116" s="21">
        <f t="shared" si="49"/>
        <v>2.5795500148709127E-2</v>
      </c>
      <c r="J116" s="21">
        <f t="shared" si="50"/>
        <v>6.4534663064957476E-2</v>
      </c>
      <c r="K116" s="22" t="str">
        <f t="shared" si="51"/>
        <v>Above Average</v>
      </c>
      <c r="L116" s="18">
        <v>12476</v>
      </c>
      <c r="M116" s="18">
        <v>333</v>
      </c>
      <c r="N116" s="23">
        <v>14987</v>
      </c>
      <c r="O116" s="23">
        <v>333</v>
      </c>
      <c r="P116" s="24">
        <f t="shared" si="52"/>
        <v>0.83245479415493429</v>
      </c>
      <c r="Q116" s="25">
        <f t="shared" si="53"/>
        <v>0.11083857643119799</v>
      </c>
      <c r="R116" s="22" t="str">
        <f t="shared" si="54"/>
        <v>Above Average</v>
      </c>
      <c r="S116" s="26">
        <v>28664</v>
      </c>
      <c r="T116" s="27">
        <v>931</v>
      </c>
      <c r="U116" s="21">
        <f t="shared" si="55"/>
        <v>0.95039787798408493</v>
      </c>
      <c r="V116" s="25">
        <f t="shared" si="56"/>
        <v>7.1269343923807682E-2</v>
      </c>
      <c r="W116" s="22" t="str">
        <f t="shared" si="57"/>
        <v>Above Average</v>
      </c>
      <c r="X116" s="21">
        <v>0.36399999999999999</v>
      </c>
      <c r="Y116" s="21">
        <v>1.9E-2</v>
      </c>
      <c r="Z116" s="28">
        <f t="shared" si="58"/>
        <v>2.9276119402984968E-2</v>
      </c>
      <c r="AA116" s="29" t="str">
        <f t="shared" si="59"/>
        <v>Average</v>
      </c>
      <c r="AB116" s="30">
        <v>0.93700000000000006</v>
      </c>
      <c r="AC116" s="21">
        <v>1.2E-2</v>
      </c>
      <c r="AD116" s="31">
        <f t="shared" si="60"/>
        <v>5.0694029850746336E-2</v>
      </c>
      <c r="AE116" s="22" t="str">
        <f t="shared" si="61"/>
        <v>Above Average</v>
      </c>
      <c r="AF116" s="32">
        <v>41.5</v>
      </c>
      <c r="AG116" s="29">
        <v>0.8</v>
      </c>
      <c r="AH116" s="33">
        <f t="shared" si="62"/>
        <v>3.1873134328358219</v>
      </c>
      <c r="AI116" s="22" t="str">
        <f t="shared" si="63"/>
        <v>Above Average</v>
      </c>
      <c r="AJ116" s="30">
        <f>ABS(VLOOKUP(B116,'Political Comp. Calculation'!A:B,2,FALSE))/100</f>
        <v>8.0251502182721868E-2</v>
      </c>
      <c r="AK116" s="22" t="s">
        <v>350</v>
      </c>
    </row>
    <row r="117" spans="1:37" x14ac:dyDescent="0.2">
      <c r="A117" s="16" t="s">
        <v>270</v>
      </c>
      <c r="B117" s="14" t="s">
        <v>116</v>
      </c>
      <c r="C117" s="17">
        <v>34525</v>
      </c>
      <c r="D117" s="18">
        <v>1770</v>
      </c>
      <c r="E117" s="17">
        <v>27683</v>
      </c>
      <c r="F117" s="18">
        <v>18477</v>
      </c>
      <c r="G117" s="19">
        <v>29556</v>
      </c>
      <c r="H117" s="20">
        <f t="shared" si="48"/>
        <v>0.73295226386372236</v>
      </c>
      <c r="I117" s="21">
        <f t="shared" si="49"/>
        <v>3.7576408603585465E-2</v>
      </c>
      <c r="J117" s="21">
        <f t="shared" si="50"/>
        <v>6.4914154343867825E-2</v>
      </c>
      <c r="K117" s="22" t="str">
        <f t="shared" si="51"/>
        <v>Above Average</v>
      </c>
      <c r="L117" s="18">
        <v>9335</v>
      </c>
      <c r="M117" s="18">
        <v>358</v>
      </c>
      <c r="N117" s="23">
        <v>23409</v>
      </c>
      <c r="O117" s="23">
        <v>469</v>
      </c>
      <c r="P117" s="24">
        <f t="shared" si="52"/>
        <v>0.3987782476825153</v>
      </c>
      <c r="Q117" s="25">
        <f t="shared" si="53"/>
        <v>-0.322837970041221</v>
      </c>
      <c r="R117" s="22" t="str">
        <f t="shared" si="54"/>
        <v>Below Average</v>
      </c>
      <c r="S117" s="26">
        <v>29916</v>
      </c>
      <c r="T117" s="27">
        <v>1524</v>
      </c>
      <c r="U117" s="21">
        <f t="shared" si="55"/>
        <v>0.86650253439536573</v>
      </c>
      <c r="V117" s="25">
        <f t="shared" si="56"/>
        <v>-1.2625999664911514E-2</v>
      </c>
      <c r="W117" s="22" t="str">
        <f t="shared" si="57"/>
        <v>Below Average</v>
      </c>
      <c r="X117" s="21">
        <v>0.71099999999999997</v>
      </c>
      <c r="Y117" s="21">
        <v>2.2000000000000002E-2</v>
      </c>
      <c r="Z117" s="28">
        <f t="shared" si="58"/>
        <v>0.37627611940298494</v>
      </c>
      <c r="AA117" s="29" t="str">
        <f t="shared" si="59"/>
        <v>Above Average</v>
      </c>
      <c r="AB117" s="30">
        <v>0.88800000000000001</v>
      </c>
      <c r="AC117" s="21">
        <v>1.3999999999999999E-2</v>
      </c>
      <c r="AD117" s="31">
        <f t="shared" si="60"/>
        <v>1.6940298507462925E-3</v>
      </c>
      <c r="AE117" s="22" t="str">
        <f t="shared" si="61"/>
        <v>Average</v>
      </c>
      <c r="AF117" s="32">
        <v>34.700000000000003</v>
      </c>
      <c r="AG117" s="29">
        <v>0.9</v>
      </c>
      <c r="AH117" s="33">
        <f t="shared" si="62"/>
        <v>-3.6126865671641752</v>
      </c>
      <c r="AI117" s="22" t="str">
        <f t="shared" si="63"/>
        <v>Below Average</v>
      </c>
      <c r="AJ117" s="30">
        <f>ABS(VLOOKUP(B117,'Political Comp. Calculation'!A:B,2,FALSE))/100</f>
        <v>0.63401889591223148</v>
      </c>
      <c r="AK117" s="22" t="s">
        <v>345</v>
      </c>
    </row>
    <row r="118" spans="1:37" x14ac:dyDescent="0.2">
      <c r="A118" s="16" t="s">
        <v>271</v>
      </c>
      <c r="B118" s="14" t="s">
        <v>117</v>
      </c>
      <c r="C118" s="17">
        <v>31219</v>
      </c>
      <c r="D118" s="18">
        <v>1151</v>
      </c>
      <c r="E118" s="17">
        <v>25517</v>
      </c>
      <c r="F118" s="18">
        <v>17402</v>
      </c>
      <c r="G118" s="19">
        <v>25704</v>
      </c>
      <c r="H118" s="20">
        <f t="shared" si="48"/>
        <v>0.73370282671124443</v>
      </c>
      <c r="I118" s="21">
        <f t="shared" si="49"/>
        <v>2.7050576685500705E-2</v>
      </c>
      <c r="J118" s="21">
        <f t="shared" si="50"/>
        <v>6.5664717191389887E-2</v>
      </c>
      <c r="K118" s="22" t="str">
        <f t="shared" si="51"/>
        <v>Above Average</v>
      </c>
      <c r="L118" s="18">
        <v>12885</v>
      </c>
      <c r="M118" s="18">
        <v>382</v>
      </c>
      <c r="N118" s="23">
        <v>16397</v>
      </c>
      <c r="O118" s="23">
        <v>331</v>
      </c>
      <c r="P118" s="24">
        <f t="shared" si="52"/>
        <v>0.78581447825821793</v>
      </c>
      <c r="Q118" s="25">
        <f t="shared" si="53"/>
        <v>6.4198260534481633E-2</v>
      </c>
      <c r="R118" s="22" t="str">
        <f t="shared" si="54"/>
        <v>Average</v>
      </c>
      <c r="S118" s="26">
        <v>29244</v>
      </c>
      <c r="T118" s="27">
        <v>1091</v>
      </c>
      <c r="U118" s="21">
        <f t="shared" si="55"/>
        <v>0.93673724334539865</v>
      </c>
      <c r="V118" s="25">
        <f t="shared" si="56"/>
        <v>5.7608709285121407E-2</v>
      </c>
      <c r="W118" s="22" t="str">
        <f t="shared" si="57"/>
        <v>Average</v>
      </c>
      <c r="X118" s="21">
        <v>0.44</v>
      </c>
      <c r="Y118" s="21">
        <v>2.3E-2</v>
      </c>
      <c r="Z118" s="28">
        <f t="shared" si="58"/>
        <v>0.10527611940298498</v>
      </c>
      <c r="AA118" s="29" t="str">
        <f t="shared" si="59"/>
        <v>Above Average</v>
      </c>
      <c r="AB118" s="30">
        <v>0.95</v>
      </c>
      <c r="AC118" s="21">
        <v>1.2E-2</v>
      </c>
      <c r="AD118" s="31">
        <f t="shared" si="60"/>
        <v>6.3694029850746237E-2</v>
      </c>
      <c r="AE118" s="22" t="str">
        <f t="shared" si="61"/>
        <v>Above Average</v>
      </c>
      <c r="AF118" s="32">
        <v>42.5</v>
      </c>
      <c r="AG118" s="29">
        <v>1</v>
      </c>
      <c r="AH118" s="33">
        <f t="shared" si="62"/>
        <v>4.1873134328358219</v>
      </c>
      <c r="AI118" s="22" t="str">
        <f t="shared" si="63"/>
        <v>Above Average</v>
      </c>
      <c r="AJ118" s="30">
        <f>ABS(VLOOKUP(B118,'Political Comp. Calculation'!A:B,2,FALSE))/100</f>
        <v>4.3529882699022124E-2</v>
      </c>
      <c r="AK118" s="22" t="s">
        <v>344</v>
      </c>
    </row>
    <row r="119" spans="1:37" x14ac:dyDescent="0.2">
      <c r="A119" s="16" t="s">
        <v>272</v>
      </c>
      <c r="B119" s="14" t="s">
        <v>118</v>
      </c>
      <c r="C119" s="17">
        <v>29742</v>
      </c>
      <c r="D119" s="18">
        <v>1523</v>
      </c>
      <c r="E119" s="17">
        <v>24212</v>
      </c>
      <c r="F119" s="18">
        <v>16326</v>
      </c>
      <c r="G119" s="19">
        <v>24871</v>
      </c>
      <c r="H119" s="20">
        <f t="shared" si="48"/>
        <v>0.73499836248557104</v>
      </c>
      <c r="I119" s="21">
        <f t="shared" si="49"/>
        <v>3.7637095893535255E-2</v>
      </c>
      <c r="J119" s="21">
        <f t="shared" si="50"/>
        <v>6.6960252965716505E-2</v>
      </c>
      <c r="K119" s="22" t="str">
        <f t="shared" si="51"/>
        <v>Above Average</v>
      </c>
      <c r="L119" s="18">
        <v>12954</v>
      </c>
      <c r="M119" s="18">
        <v>372</v>
      </c>
      <c r="N119" s="23">
        <v>14868</v>
      </c>
      <c r="O119" s="23">
        <v>360</v>
      </c>
      <c r="P119" s="24">
        <f t="shared" si="52"/>
        <v>0.87126715092816787</v>
      </c>
      <c r="Q119" s="25">
        <f t="shared" si="53"/>
        <v>0.14965093320443157</v>
      </c>
      <c r="R119" s="22" t="str">
        <f t="shared" si="54"/>
        <v>Above Average</v>
      </c>
      <c r="S119" s="26">
        <v>27607</v>
      </c>
      <c r="T119" s="27">
        <v>1348</v>
      </c>
      <c r="U119" s="21">
        <f t="shared" si="55"/>
        <v>0.92821599085468365</v>
      </c>
      <c r="V119" s="25">
        <f t="shared" si="56"/>
        <v>4.9087456794406403E-2</v>
      </c>
      <c r="W119" s="22" t="str">
        <f t="shared" si="57"/>
        <v>Average</v>
      </c>
      <c r="X119" s="21">
        <v>0.441</v>
      </c>
      <c r="Y119" s="21">
        <v>2.1000000000000001E-2</v>
      </c>
      <c r="Z119" s="28">
        <f t="shared" si="58"/>
        <v>0.10627611940298498</v>
      </c>
      <c r="AA119" s="29" t="str">
        <f t="shared" si="59"/>
        <v>Above Average</v>
      </c>
      <c r="AB119" s="30">
        <v>0.95699999999999996</v>
      </c>
      <c r="AC119" s="21">
        <v>1.7000000000000001E-2</v>
      </c>
      <c r="AD119" s="31">
        <f t="shared" si="60"/>
        <v>7.0694029850746243E-2</v>
      </c>
      <c r="AE119" s="22" t="str">
        <f t="shared" si="61"/>
        <v>Above Average</v>
      </c>
      <c r="AF119" s="32">
        <v>37.9</v>
      </c>
      <c r="AG119" s="29">
        <v>0.9</v>
      </c>
      <c r="AH119" s="33">
        <f t="shared" si="62"/>
        <v>-0.41268656716417951</v>
      </c>
      <c r="AI119" s="22" t="str">
        <f t="shared" si="63"/>
        <v>Average</v>
      </c>
      <c r="AJ119" s="30">
        <f>ABS(VLOOKUP(B119,'Political Comp. Calculation'!A:B,2,FALSE))/100</f>
        <v>0.24934110498871154</v>
      </c>
      <c r="AK119" s="22" t="s">
        <v>345</v>
      </c>
    </row>
    <row r="120" spans="1:37" x14ac:dyDescent="0.2">
      <c r="A120" s="16" t="s">
        <v>273</v>
      </c>
      <c r="B120" s="14" t="s">
        <v>119</v>
      </c>
      <c r="C120" s="17">
        <v>27867</v>
      </c>
      <c r="D120" s="18">
        <v>1304</v>
      </c>
      <c r="E120" s="17">
        <v>22727</v>
      </c>
      <c r="F120" s="18">
        <v>14807</v>
      </c>
      <c r="G120" s="19">
        <v>23895</v>
      </c>
      <c r="H120" s="20">
        <f t="shared" si="48"/>
        <v>0.73640032052219473</v>
      </c>
      <c r="I120" s="21">
        <f t="shared" si="49"/>
        <v>3.4458894676891672E-2</v>
      </c>
      <c r="J120" s="21">
        <f t="shared" si="50"/>
        <v>6.836221100234019E-2</v>
      </c>
      <c r="K120" s="22" t="str">
        <f t="shared" si="51"/>
        <v>Above Average</v>
      </c>
      <c r="L120" s="18">
        <v>11643</v>
      </c>
      <c r="M120" s="18">
        <v>335</v>
      </c>
      <c r="N120" s="23">
        <v>13490</v>
      </c>
      <c r="O120" s="23">
        <v>318</v>
      </c>
      <c r="P120" s="24">
        <f t="shared" si="52"/>
        <v>0.86308376575240919</v>
      </c>
      <c r="Q120" s="25">
        <f t="shared" si="53"/>
        <v>0.1414675480286729</v>
      </c>
      <c r="R120" s="22" t="str">
        <f t="shared" si="54"/>
        <v>Above Average</v>
      </c>
      <c r="S120" s="26">
        <v>25531</v>
      </c>
      <c r="T120" s="27">
        <v>1077</v>
      </c>
      <c r="U120" s="21">
        <f t="shared" si="55"/>
        <v>0.91617325151613016</v>
      </c>
      <c r="V120" s="25">
        <f t="shared" si="56"/>
        <v>3.7044717455852916E-2</v>
      </c>
      <c r="W120" s="22" t="str">
        <f t="shared" si="57"/>
        <v>Average</v>
      </c>
      <c r="X120" s="21">
        <v>0.48700000000000004</v>
      </c>
      <c r="Y120" s="21">
        <v>2.2000000000000002E-2</v>
      </c>
      <c r="Z120" s="28">
        <f t="shared" si="58"/>
        <v>0.15227611940298502</v>
      </c>
      <c r="AA120" s="29" t="str">
        <f t="shared" si="59"/>
        <v>Above Average</v>
      </c>
      <c r="AB120" s="30">
        <v>0.95099999999999996</v>
      </c>
      <c r="AC120" s="21">
        <v>1.2E-2</v>
      </c>
      <c r="AD120" s="31">
        <f t="shared" si="60"/>
        <v>6.4694029850746237E-2</v>
      </c>
      <c r="AE120" s="22" t="str">
        <f t="shared" si="61"/>
        <v>Above Average</v>
      </c>
      <c r="AF120" s="32">
        <v>34.6</v>
      </c>
      <c r="AG120" s="29">
        <v>1</v>
      </c>
      <c r="AH120" s="33">
        <f t="shared" si="62"/>
        <v>-3.7126865671641767</v>
      </c>
      <c r="AI120" s="22" t="str">
        <f t="shared" si="63"/>
        <v>Below Average</v>
      </c>
      <c r="AJ120" s="30">
        <f>ABS(VLOOKUP(B120,'Political Comp. Calculation'!A:B,2,FALSE))/100</f>
        <v>0.12353031408996207</v>
      </c>
      <c r="AK120" s="22" t="s">
        <v>345</v>
      </c>
    </row>
    <row r="121" spans="1:37" x14ac:dyDescent="0.2">
      <c r="A121" s="16" t="s">
        <v>274</v>
      </c>
      <c r="B121" s="14" t="s">
        <v>120</v>
      </c>
      <c r="C121" s="17">
        <v>30528</v>
      </c>
      <c r="D121" s="18">
        <v>1381</v>
      </c>
      <c r="E121" s="17">
        <v>25355</v>
      </c>
      <c r="F121" s="18">
        <v>16529</v>
      </c>
      <c r="G121" s="19">
        <v>26201</v>
      </c>
      <c r="H121" s="20">
        <f t="shared" si="48"/>
        <v>0.74494032682312739</v>
      </c>
      <c r="I121" s="21">
        <f t="shared" si="49"/>
        <v>3.3698984255199682E-2</v>
      </c>
      <c r="J121" s="21">
        <f t="shared" si="50"/>
        <v>7.6902217303272846E-2</v>
      </c>
      <c r="K121" s="22" t="str">
        <f t="shared" si="51"/>
        <v>Above Average</v>
      </c>
      <c r="L121" s="18">
        <v>13636</v>
      </c>
      <c r="M121" s="18">
        <v>413</v>
      </c>
      <c r="N121" s="23">
        <v>16860</v>
      </c>
      <c r="O121" s="23">
        <v>348</v>
      </c>
      <c r="P121" s="24">
        <f t="shared" si="52"/>
        <v>0.80877817319098455</v>
      </c>
      <c r="Q121" s="25">
        <f t="shared" si="53"/>
        <v>8.7161955467248253E-2</v>
      </c>
      <c r="R121" s="22" t="str">
        <f t="shared" si="54"/>
        <v>Above Average</v>
      </c>
      <c r="S121" s="26">
        <v>27377</v>
      </c>
      <c r="T121" s="27">
        <v>1243</v>
      </c>
      <c r="U121" s="21">
        <f t="shared" si="55"/>
        <v>0.89678328092243187</v>
      </c>
      <c r="V121" s="25">
        <f t="shared" si="56"/>
        <v>1.7654746862154624E-2</v>
      </c>
      <c r="W121" s="22" t="str">
        <f t="shared" si="57"/>
        <v>Average</v>
      </c>
      <c r="X121" s="21">
        <v>0.49399999999999999</v>
      </c>
      <c r="Y121" s="21">
        <v>2.2000000000000002E-2</v>
      </c>
      <c r="Z121" s="28">
        <f t="shared" si="58"/>
        <v>0.15927611940298497</v>
      </c>
      <c r="AA121" s="29" t="str">
        <f t="shared" si="59"/>
        <v>Above Average</v>
      </c>
      <c r="AB121" s="30">
        <v>0.94599999999999995</v>
      </c>
      <c r="AC121" s="21">
        <v>1.6E-2</v>
      </c>
      <c r="AD121" s="31">
        <f t="shared" si="60"/>
        <v>5.9694029850746233E-2</v>
      </c>
      <c r="AE121" s="22" t="str">
        <f t="shared" si="61"/>
        <v>Above Average</v>
      </c>
      <c r="AF121" s="32">
        <v>38.299999999999997</v>
      </c>
      <c r="AG121" s="29">
        <v>1.2</v>
      </c>
      <c r="AH121" s="33">
        <f t="shared" si="62"/>
        <v>-1.2686567164180929E-2</v>
      </c>
      <c r="AI121" s="22" t="str">
        <f t="shared" si="63"/>
        <v>Average</v>
      </c>
      <c r="AJ121" s="30">
        <f>ABS(VLOOKUP(B121,'Political Comp. Calculation'!A:B,2,FALSE))/100</f>
        <v>8.2492662287028604E-2</v>
      </c>
      <c r="AK121" s="22" t="s">
        <v>350</v>
      </c>
    </row>
    <row r="122" spans="1:37" x14ac:dyDescent="0.2">
      <c r="A122" s="16" t="s">
        <v>275</v>
      </c>
      <c r="B122" s="14" t="s">
        <v>121</v>
      </c>
      <c r="C122" s="17">
        <v>32818</v>
      </c>
      <c r="D122" s="18">
        <v>1654</v>
      </c>
      <c r="E122" s="17">
        <v>26925</v>
      </c>
      <c r="F122" s="18">
        <v>19538</v>
      </c>
      <c r="G122" s="19">
        <v>27148</v>
      </c>
      <c r="H122" s="20">
        <f t="shared" si="48"/>
        <v>0.74957293471866648</v>
      </c>
      <c r="I122" s="21">
        <f t="shared" si="49"/>
        <v>3.7777854653686216E-2</v>
      </c>
      <c r="J122" s="21">
        <f t="shared" si="50"/>
        <v>8.1534825198811944E-2</v>
      </c>
      <c r="K122" s="22" t="str">
        <f t="shared" si="51"/>
        <v>Above Average</v>
      </c>
      <c r="L122" s="18">
        <v>13070</v>
      </c>
      <c r="M122" s="18">
        <v>301</v>
      </c>
      <c r="N122" s="23">
        <v>20256</v>
      </c>
      <c r="O122" s="23">
        <v>318</v>
      </c>
      <c r="P122" s="24">
        <f t="shared" si="52"/>
        <v>0.64524091627172198</v>
      </c>
      <c r="Q122" s="25">
        <f t="shared" si="53"/>
        <v>-7.6375301452014321E-2</v>
      </c>
      <c r="R122" s="22" t="str">
        <f t="shared" si="54"/>
        <v>Below Average</v>
      </c>
      <c r="S122" s="26">
        <v>28743</v>
      </c>
      <c r="T122" s="27">
        <v>1272</v>
      </c>
      <c r="U122" s="21">
        <f t="shared" si="55"/>
        <v>0.87583033701017732</v>
      </c>
      <c r="V122" s="25">
        <f t="shared" si="56"/>
        <v>-3.2981970500999269E-3</v>
      </c>
      <c r="W122" s="22" t="str">
        <f t="shared" si="57"/>
        <v>Average</v>
      </c>
      <c r="X122" s="21">
        <v>0.55799999999999994</v>
      </c>
      <c r="Y122" s="21">
        <v>0.02</v>
      </c>
      <c r="Z122" s="28">
        <f t="shared" si="58"/>
        <v>0.22327611940298492</v>
      </c>
      <c r="AA122" s="29" t="str">
        <f t="shared" si="59"/>
        <v>Above Average</v>
      </c>
      <c r="AB122" s="30">
        <v>0.95099999999999996</v>
      </c>
      <c r="AC122" s="21">
        <v>0.01</v>
      </c>
      <c r="AD122" s="31">
        <f t="shared" si="60"/>
        <v>6.4694029850746237E-2</v>
      </c>
      <c r="AE122" s="22" t="str">
        <f t="shared" si="61"/>
        <v>Above Average</v>
      </c>
      <c r="AF122" s="32">
        <v>45.6</v>
      </c>
      <c r="AG122" s="29">
        <v>1.2</v>
      </c>
      <c r="AH122" s="33">
        <f t="shared" si="62"/>
        <v>7.2873134328358233</v>
      </c>
      <c r="AI122" s="22" t="str">
        <f t="shared" si="63"/>
        <v>Above Average</v>
      </c>
      <c r="AJ122" s="30">
        <f>ABS(VLOOKUP(B122,'Political Comp. Calculation'!A:B,2,FALSE))/100</f>
        <v>6.7918659099152734E-2</v>
      </c>
      <c r="AK122" s="22" t="s">
        <v>350</v>
      </c>
    </row>
    <row r="123" spans="1:37" x14ac:dyDescent="0.2">
      <c r="A123" s="16" t="s">
        <v>276</v>
      </c>
      <c r="B123" s="14" t="s">
        <v>122</v>
      </c>
      <c r="C123" s="17">
        <v>29586</v>
      </c>
      <c r="D123" s="18">
        <v>1282</v>
      </c>
      <c r="E123" s="17">
        <v>24627</v>
      </c>
      <c r="F123" s="18">
        <v>17194</v>
      </c>
      <c r="G123" s="19">
        <v>24712</v>
      </c>
      <c r="H123" s="20">
        <f t="shared" si="48"/>
        <v>0.75101013420042084</v>
      </c>
      <c r="I123" s="21">
        <f t="shared" si="49"/>
        <v>3.2542249443822557E-2</v>
      </c>
      <c r="J123" s="21">
        <f t="shared" si="50"/>
        <v>8.2972024680566303E-2</v>
      </c>
      <c r="K123" s="22" t="str">
        <f t="shared" si="51"/>
        <v>Above Average</v>
      </c>
      <c r="L123" s="18">
        <v>13198</v>
      </c>
      <c r="M123" s="18">
        <v>324</v>
      </c>
      <c r="N123" s="23">
        <v>17112</v>
      </c>
      <c r="O123" s="23">
        <v>259</v>
      </c>
      <c r="P123" s="24">
        <f t="shared" si="52"/>
        <v>0.77127162225338941</v>
      </c>
      <c r="Q123" s="25">
        <f t="shared" si="53"/>
        <v>4.9655404529653113E-2</v>
      </c>
      <c r="R123" s="22" t="str">
        <f t="shared" si="54"/>
        <v>Average</v>
      </c>
      <c r="S123" s="26">
        <v>24444</v>
      </c>
      <c r="T123" s="27">
        <v>993</v>
      </c>
      <c r="U123" s="21">
        <f t="shared" si="55"/>
        <v>0.82620158182924353</v>
      </c>
      <c r="V123" s="25">
        <f t="shared" si="56"/>
        <v>-5.2926952231033719E-2</v>
      </c>
      <c r="W123" s="22" t="str">
        <f t="shared" si="57"/>
        <v>Below Average</v>
      </c>
      <c r="X123" s="21">
        <v>0.46</v>
      </c>
      <c r="Y123" s="21">
        <v>1.9E-2</v>
      </c>
      <c r="Z123" s="28">
        <f t="shared" si="58"/>
        <v>0.125276119402985</v>
      </c>
      <c r="AA123" s="29" t="str">
        <f t="shared" si="59"/>
        <v>Above Average</v>
      </c>
      <c r="AB123" s="30">
        <v>0.90100000000000002</v>
      </c>
      <c r="AC123" s="21">
        <v>1.3999999999999999E-2</v>
      </c>
      <c r="AD123" s="31">
        <f t="shared" si="60"/>
        <v>1.4694029850746304E-2</v>
      </c>
      <c r="AE123" s="22" t="str">
        <f t="shared" si="61"/>
        <v>Average</v>
      </c>
      <c r="AF123" s="32">
        <v>38.200000000000003</v>
      </c>
      <c r="AG123" s="29">
        <v>0.7</v>
      </c>
      <c r="AH123" s="33">
        <f t="shared" si="62"/>
        <v>-0.11268656716417524</v>
      </c>
      <c r="AI123" s="22" t="str">
        <f t="shared" si="63"/>
        <v>Average</v>
      </c>
      <c r="AJ123" s="30">
        <f>ABS(VLOOKUP(B123,'Political Comp. Calculation'!A:B,2,FALSE))/100</f>
        <v>0.5201264931953985</v>
      </c>
      <c r="AK123" s="22" t="s">
        <v>345</v>
      </c>
    </row>
    <row r="124" spans="1:37" x14ac:dyDescent="0.2">
      <c r="A124" s="16" t="s">
        <v>277</v>
      </c>
      <c r="B124" s="14" t="s">
        <v>123</v>
      </c>
      <c r="C124" s="17">
        <v>29880</v>
      </c>
      <c r="D124" s="18">
        <v>1205</v>
      </c>
      <c r="E124" s="17">
        <v>24929</v>
      </c>
      <c r="F124" s="18">
        <v>18039</v>
      </c>
      <c r="G124" s="19">
        <v>25233</v>
      </c>
      <c r="H124" s="20">
        <f t="shared" si="48"/>
        <v>0.76207160976477162</v>
      </c>
      <c r="I124" s="21">
        <f t="shared" si="49"/>
        <v>3.0732807555774788E-2</v>
      </c>
      <c r="J124" s="21">
        <f t="shared" si="50"/>
        <v>9.4033500244917079E-2</v>
      </c>
      <c r="K124" s="22" t="str">
        <f t="shared" si="51"/>
        <v>Above Average</v>
      </c>
      <c r="L124" s="18">
        <v>12415</v>
      </c>
      <c r="M124" s="18">
        <v>290</v>
      </c>
      <c r="N124" s="23">
        <v>17320</v>
      </c>
      <c r="O124" s="23">
        <v>339</v>
      </c>
      <c r="P124" s="24">
        <f t="shared" si="52"/>
        <v>0.71680138568129326</v>
      </c>
      <c r="Q124" s="25">
        <f t="shared" si="53"/>
        <v>-4.8148320424430402E-3</v>
      </c>
      <c r="R124" s="22" t="str">
        <f t="shared" si="54"/>
        <v>Average</v>
      </c>
      <c r="S124" s="26">
        <v>25129</v>
      </c>
      <c r="T124" s="27">
        <v>969</v>
      </c>
      <c r="U124" s="21">
        <f t="shared" si="55"/>
        <v>0.84099732262382865</v>
      </c>
      <c r="V124" s="25">
        <f t="shared" si="56"/>
        <v>-3.8131211436448598E-2</v>
      </c>
      <c r="W124" s="22" t="str">
        <f t="shared" si="57"/>
        <v>Below Average</v>
      </c>
      <c r="X124" s="21">
        <v>0.48599999999999999</v>
      </c>
      <c r="Y124" s="21">
        <v>1.8000000000000002E-2</v>
      </c>
      <c r="Z124" s="28">
        <f t="shared" si="58"/>
        <v>0.15127611940298497</v>
      </c>
      <c r="AA124" s="29" t="str">
        <f t="shared" si="59"/>
        <v>Above Average</v>
      </c>
      <c r="AB124" s="30">
        <v>0.89400000000000002</v>
      </c>
      <c r="AC124" s="21">
        <v>1.6E-2</v>
      </c>
      <c r="AD124" s="31">
        <f t="shared" si="60"/>
        <v>7.6940298507462979E-3</v>
      </c>
      <c r="AE124" s="22" t="str">
        <f t="shared" si="61"/>
        <v>Average</v>
      </c>
      <c r="AF124" s="32">
        <v>37.1</v>
      </c>
      <c r="AG124" s="29">
        <v>1</v>
      </c>
      <c r="AH124" s="33">
        <f t="shared" si="62"/>
        <v>-1.2126865671641767</v>
      </c>
      <c r="AI124" s="22" t="str">
        <f t="shared" si="63"/>
        <v>Average</v>
      </c>
      <c r="AJ124" s="30">
        <f>ABS(VLOOKUP(B124,'Political Comp. Calculation'!A:B,2,FALSE))/100</f>
        <v>0.70238250639164534</v>
      </c>
      <c r="AK124" s="22" t="s">
        <v>345</v>
      </c>
    </row>
    <row r="125" spans="1:37" x14ac:dyDescent="0.2">
      <c r="A125" s="16" t="s">
        <v>278</v>
      </c>
      <c r="B125" s="14" t="s">
        <v>124</v>
      </c>
      <c r="C125" s="17">
        <v>29846</v>
      </c>
      <c r="D125" s="18">
        <v>1546</v>
      </c>
      <c r="E125" s="17">
        <v>25235</v>
      </c>
      <c r="F125" s="18">
        <v>17171</v>
      </c>
      <c r="G125" s="19">
        <v>25924</v>
      </c>
      <c r="H125" s="20">
        <f t="shared" si="48"/>
        <v>0.76519280793257993</v>
      </c>
      <c r="I125" s="21">
        <f t="shared" si="49"/>
        <v>3.9636402903698076E-2</v>
      </c>
      <c r="J125" s="21">
        <f t="shared" si="50"/>
        <v>9.7154698412725393E-2</v>
      </c>
      <c r="K125" s="22" t="str">
        <f t="shared" si="51"/>
        <v>Above Average</v>
      </c>
      <c r="L125" s="18">
        <v>12607</v>
      </c>
      <c r="M125" s="18">
        <v>403</v>
      </c>
      <c r="N125" s="23">
        <v>16594</v>
      </c>
      <c r="O125" s="23">
        <v>298</v>
      </c>
      <c r="P125" s="24">
        <f t="shared" si="52"/>
        <v>0.75973243340966612</v>
      </c>
      <c r="Q125" s="25">
        <f t="shared" si="53"/>
        <v>3.8116215685929822E-2</v>
      </c>
      <c r="R125" s="22" t="str">
        <f t="shared" si="54"/>
        <v>Average</v>
      </c>
      <c r="S125" s="26">
        <v>26527</v>
      </c>
      <c r="T125" s="27">
        <v>1311</v>
      </c>
      <c r="U125" s="21">
        <f t="shared" si="55"/>
        <v>0.88879581853514711</v>
      </c>
      <c r="V125" s="25">
        <f t="shared" si="56"/>
        <v>9.6672844748698639E-3</v>
      </c>
      <c r="W125" s="22" t="str">
        <f t="shared" si="57"/>
        <v>Average</v>
      </c>
      <c r="X125" s="21">
        <v>0.627</v>
      </c>
      <c r="Y125" s="21">
        <v>1.9E-2</v>
      </c>
      <c r="Z125" s="28">
        <f t="shared" si="58"/>
        <v>0.29227611940298498</v>
      </c>
      <c r="AA125" s="29" t="str">
        <f t="shared" si="59"/>
        <v>Above Average</v>
      </c>
      <c r="AB125" s="30">
        <v>0.96499999999999997</v>
      </c>
      <c r="AC125" s="21">
        <v>0.01</v>
      </c>
      <c r="AD125" s="31">
        <f t="shared" si="60"/>
        <v>7.869402985074625E-2</v>
      </c>
      <c r="AE125" s="22" t="str">
        <f t="shared" si="61"/>
        <v>Above Average</v>
      </c>
      <c r="AF125" s="32">
        <v>40.200000000000003</v>
      </c>
      <c r="AG125" s="29">
        <v>1</v>
      </c>
      <c r="AH125" s="33">
        <f t="shared" si="62"/>
        <v>1.8873134328358248</v>
      </c>
      <c r="AI125" s="22" t="str">
        <f t="shared" si="63"/>
        <v>Average</v>
      </c>
      <c r="AJ125" s="30">
        <f>ABS(VLOOKUP(B125,'Political Comp. Calculation'!A:B,2,FALSE))/100</f>
        <v>3.1738763045999485E-2</v>
      </c>
      <c r="AK125" s="22" t="s">
        <v>344</v>
      </c>
    </row>
    <row r="126" spans="1:37" x14ac:dyDescent="0.2">
      <c r="A126" s="16" t="s">
        <v>279</v>
      </c>
      <c r="B126" s="14" t="s">
        <v>125</v>
      </c>
      <c r="C126" s="17">
        <v>28374</v>
      </c>
      <c r="D126" s="18">
        <v>1319</v>
      </c>
      <c r="E126" s="17">
        <v>23691</v>
      </c>
      <c r="F126" s="18">
        <v>15610</v>
      </c>
      <c r="G126" s="19">
        <v>25704</v>
      </c>
      <c r="H126" s="20">
        <f t="shared" si="48"/>
        <v>0.76532245462456638</v>
      </c>
      <c r="I126" s="21">
        <f t="shared" si="49"/>
        <v>3.557694782722931E-2</v>
      </c>
      <c r="J126" s="21">
        <f t="shared" si="50"/>
        <v>9.7284345104711845E-2</v>
      </c>
      <c r="K126" s="22" t="str">
        <f t="shared" si="51"/>
        <v>Above Average</v>
      </c>
      <c r="L126" s="18">
        <v>12419</v>
      </c>
      <c r="M126" s="18">
        <v>404</v>
      </c>
      <c r="N126" s="23">
        <v>14772</v>
      </c>
      <c r="O126" s="23">
        <v>282</v>
      </c>
      <c r="P126" s="24">
        <f t="shared" si="52"/>
        <v>0.84071215813701594</v>
      </c>
      <c r="Q126" s="25">
        <f t="shared" si="53"/>
        <v>0.11909594041327964</v>
      </c>
      <c r="R126" s="22" t="str">
        <f t="shared" si="54"/>
        <v>Above Average</v>
      </c>
      <c r="S126" s="26">
        <v>23721</v>
      </c>
      <c r="T126" s="27">
        <v>974</v>
      </c>
      <c r="U126" s="21">
        <f t="shared" si="55"/>
        <v>0.8360118418270247</v>
      </c>
      <c r="V126" s="25">
        <f t="shared" si="56"/>
        <v>-4.311669223325254E-2</v>
      </c>
      <c r="W126" s="22" t="str">
        <f t="shared" si="57"/>
        <v>Below Average</v>
      </c>
      <c r="X126" s="21">
        <v>0.624</v>
      </c>
      <c r="Y126" s="21">
        <v>2.1000000000000001E-2</v>
      </c>
      <c r="Z126" s="28">
        <f t="shared" si="58"/>
        <v>0.28927611940298498</v>
      </c>
      <c r="AA126" s="29" t="str">
        <f t="shared" si="59"/>
        <v>Above Average</v>
      </c>
      <c r="AB126" s="30">
        <v>0.97599999999999998</v>
      </c>
      <c r="AC126" s="21">
        <v>8.0000000000000002E-3</v>
      </c>
      <c r="AD126" s="31">
        <f t="shared" si="60"/>
        <v>8.969402985074626E-2</v>
      </c>
      <c r="AE126" s="22" t="str">
        <f t="shared" si="61"/>
        <v>Above Average</v>
      </c>
      <c r="AF126" s="32">
        <v>36.4</v>
      </c>
      <c r="AG126" s="29">
        <v>1.1000000000000001</v>
      </c>
      <c r="AH126" s="33">
        <f t="shared" si="62"/>
        <v>-1.9126865671641795</v>
      </c>
      <c r="AI126" s="22" t="str">
        <f t="shared" si="63"/>
        <v>Below Average</v>
      </c>
      <c r="AJ126" s="30">
        <f>ABS(VLOOKUP(B126,'Political Comp. Calculation'!A:B,2,FALSE))/100</f>
        <v>2.8120481150938358E-2</v>
      </c>
      <c r="AK126" s="22" t="s">
        <v>344</v>
      </c>
    </row>
    <row r="127" spans="1:37" x14ac:dyDescent="0.2">
      <c r="A127" s="16" t="s">
        <v>280</v>
      </c>
      <c r="B127" s="14" t="s">
        <v>126</v>
      </c>
      <c r="C127" s="17">
        <v>27338</v>
      </c>
      <c r="D127" s="18">
        <v>1539</v>
      </c>
      <c r="E127" s="17">
        <v>23253</v>
      </c>
      <c r="F127" s="18">
        <v>16588</v>
      </c>
      <c r="G127" s="19">
        <v>22952</v>
      </c>
      <c r="H127" s="20">
        <f t="shared" si="48"/>
        <v>0.76807171395878215</v>
      </c>
      <c r="I127" s="21">
        <f t="shared" si="49"/>
        <v>4.3238801952687256E-2</v>
      </c>
      <c r="J127" s="21">
        <f t="shared" si="50"/>
        <v>0.10003360443892761</v>
      </c>
      <c r="K127" s="22" t="str">
        <f t="shared" si="51"/>
        <v>Above Average</v>
      </c>
      <c r="L127" s="18">
        <v>11317</v>
      </c>
      <c r="M127" s="18">
        <v>373</v>
      </c>
      <c r="N127" s="23">
        <v>15951</v>
      </c>
      <c r="O127" s="23">
        <v>268</v>
      </c>
      <c r="P127" s="24">
        <f t="shared" si="52"/>
        <v>0.70948529872735255</v>
      </c>
      <c r="Q127" s="25">
        <f t="shared" si="53"/>
        <v>-1.2130918996383744E-2</v>
      </c>
      <c r="R127" s="22" t="str">
        <f t="shared" si="54"/>
        <v>Below Average</v>
      </c>
      <c r="S127" s="26">
        <v>23456</v>
      </c>
      <c r="T127" s="27">
        <v>1201</v>
      </c>
      <c r="U127" s="21">
        <f t="shared" si="55"/>
        <v>0.8579998536835175</v>
      </c>
      <c r="V127" s="25">
        <f t="shared" si="56"/>
        <v>-2.1128680376759745E-2</v>
      </c>
      <c r="W127" s="22" t="str">
        <f t="shared" si="57"/>
        <v>Below Average</v>
      </c>
      <c r="X127" s="21">
        <v>0.61699999999999999</v>
      </c>
      <c r="Y127" s="21">
        <v>2.6000000000000002E-2</v>
      </c>
      <c r="Z127" s="28">
        <f t="shared" si="58"/>
        <v>0.28227611940298497</v>
      </c>
      <c r="AA127" s="29" t="str">
        <f t="shared" si="59"/>
        <v>Above Average</v>
      </c>
      <c r="AB127" s="30">
        <v>0.95799999999999996</v>
      </c>
      <c r="AC127" s="21">
        <v>9.0000000000000011E-3</v>
      </c>
      <c r="AD127" s="31">
        <f t="shared" si="60"/>
        <v>7.1694029850746244E-2</v>
      </c>
      <c r="AE127" s="22" t="str">
        <f t="shared" si="61"/>
        <v>Above Average</v>
      </c>
      <c r="AF127" s="32">
        <v>37.799999999999997</v>
      </c>
      <c r="AG127" s="29">
        <v>1</v>
      </c>
      <c r="AH127" s="33">
        <f t="shared" si="62"/>
        <v>-0.51268656716418093</v>
      </c>
      <c r="AI127" s="22" t="str">
        <f t="shared" si="63"/>
        <v>Average</v>
      </c>
      <c r="AJ127" s="30">
        <f>ABS(VLOOKUP(B127,'Political Comp. Calculation'!A:B,2,FALSE))/100</f>
        <v>9.4788007583815045E-2</v>
      </c>
      <c r="AK127" s="22" t="s">
        <v>350</v>
      </c>
    </row>
    <row r="128" spans="1:37" x14ac:dyDescent="0.2">
      <c r="A128" s="16" t="s">
        <v>281</v>
      </c>
      <c r="B128" s="14" t="s">
        <v>127</v>
      </c>
      <c r="C128" s="17">
        <v>27727</v>
      </c>
      <c r="D128" s="18">
        <v>1083</v>
      </c>
      <c r="E128" s="17">
        <v>24026</v>
      </c>
      <c r="F128" s="18">
        <v>15945</v>
      </c>
      <c r="G128" s="19">
        <v>24205</v>
      </c>
      <c r="H128" s="20">
        <f t="shared" si="48"/>
        <v>0.77270120421518307</v>
      </c>
      <c r="I128" s="21">
        <f t="shared" si="49"/>
        <v>3.018124586738713E-2</v>
      </c>
      <c r="J128" s="21">
        <f t="shared" si="50"/>
        <v>0.10466309469532853</v>
      </c>
      <c r="K128" s="22" t="str">
        <f t="shared" si="51"/>
        <v>Above Average</v>
      </c>
      <c r="L128" s="18">
        <v>12042</v>
      </c>
      <c r="M128" s="18">
        <v>328</v>
      </c>
      <c r="N128" s="23">
        <v>14301</v>
      </c>
      <c r="O128" s="23">
        <v>250</v>
      </c>
      <c r="P128" s="24">
        <f t="shared" si="52"/>
        <v>0.842039018250472</v>
      </c>
      <c r="Q128" s="25">
        <f t="shared" si="53"/>
        <v>0.12042280052673571</v>
      </c>
      <c r="R128" s="22" t="str">
        <f t="shared" si="54"/>
        <v>Above Average</v>
      </c>
      <c r="S128" s="26">
        <v>24918</v>
      </c>
      <c r="T128" s="27">
        <v>1008</v>
      </c>
      <c r="U128" s="21">
        <f t="shared" si="55"/>
        <v>0.89869080679482094</v>
      </c>
      <c r="V128" s="25">
        <f t="shared" si="56"/>
        <v>1.9562272734543695E-2</v>
      </c>
      <c r="W128" s="22" t="str">
        <f t="shared" si="57"/>
        <v>Average</v>
      </c>
      <c r="X128" s="21">
        <v>0.47200000000000003</v>
      </c>
      <c r="Y128" s="21">
        <v>1.8000000000000002E-2</v>
      </c>
      <c r="Z128" s="28">
        <f t="shared" si="58"/>
        <v>0.13727611940298501</v>
      </c>
      <c r="AA128" s="29" t="str">
        <f t="shared" si="59"/>
        <v>Above Average</v>
      </c>
      <c r="AB128" s="30">
        <v>0.94199999999999995</v>
      </c>
      <c r="AC128" s="21">
        <v>1.3000000000000001E-2</v>
      </c>
      <c r="AD128" s="31">
        <f t="shared" si="60"/>
        <v>5.5694029850746229E-2</v>
      </c>
      <c r="AE128" s="22" t="str">
        <f t="shared" si="61"/>
        <v>Above Average</v>
      </c>
      <c r="AF128" s="32">
        <v>37.6</v>
      </c>
      <c r="AG128" s="29">
        <v>0.8</v>
      </c>
      <c r="AH128" s="33">
        <f t="shared" si="62"/>
        <v>-0.71268656716417667</v>
      </c>
      <c r="AI128" s="22" t="str">
        <f t="shared" si="63"/>
        <v>Average</v>
      </c>
      <c r="AJ128" s="30">
        <f>ABS(VLOOKUP(B128,'Political Comp. Calculation'!A:B,2,FALSE))/100</f>
        <v>1.4728330947404977E-2</v>
      </c>
      <c r="AK128" s="22" t="s">
        <v>344</v>
      </c>
    </row>
    <row r="129" spans="1:37" x14ac:dyDescent="0.2">
      <c r="A129" s="16" t="s">
        <v>282</v>
      </c>
      <c r="B129" s="34" t="s">
        <v>128</v>
      </c>
      <c r="C129" s="17">
        <v>30998</v>
      </c>
      <c r="D129" s="18">
        <v>1331</v>
      </c>
      <c r="E129" s="17">
        <v>26881</v>
      </c>
      <c r="F129" s="18">
        <v>18932</v>
      </c>
      <c r="G129" s="19">
        <v>26764</v>
      </c>
      <c r="H129" s="20">
        <f t="shared" si="48"/>
        <v>0.78188976616665162</v>
      </c>
      <c r="I129" s="21">
        <f t="shared" si="49"/>
        <v>3.3572981442925864E-2</v>
      </c>
      <c r="J129" s="21">
        <f t="shared" si="50"/>
        <v>0.11385165664679708</v>
      </c>
      <c r="K129" s="22" t="str">
        <f t="shared" si="51"/>
        <v>Above Average</v>
      </c>
      <c r="L129" s="18">
        <v>11171</v>
      </c>
      <c r="M129" s="18">
        <v>342</v>
      </c>
      <c r="N129" s="23">
        <v>17747</v>
      </c>
      <c r="O129" s="23">
        <v>308</v>
      </c>
      <c r="P129" s="24">
        <f t="shared" si="52"/>
        <v>0.62945850002817383</v>
      </c>
      <c r="Q129" s="25">
        <f t="shared" si="53"/>
        <v>-9.2157717695562469E-2</v>
      </c>
      <c r="R129" s="22" t="str">
        <f t="shared" si="54"/>
        <v>Below Average</v>
      </c>
      <c r="S129" s="26">
        <v>27527</v>
      </c>
      <c r="T129" s="27">
        <v>1115</v>
      </c>
      <c r="U129" s="21">
        <f t="shared" si="55"/>
        <v>0.88802503387315312</v>
      </c>
      <c r="V129" s="25">
        <f t="shared" si="56"/>
        <v>8.8964998128758799E-3</v>
      </c>
      <c r="W129" s="22" t="str">
        <f t="shared" si="57"/>
        <v>Average</v>
      </c>
      <c r="X129" s="21">
        <v>0.64900000000000002</v>
      </c>
      <c r="Y129" s="21">
        <v>1.6E-2</v>
      </c>
      <c r="Z129" s="28">
        <f t="shared" si="58"/>
        <v>0.314276119402985</v>
      </c>
      <c r="AA129" s="29" t="str">
        <f t="shared" si="59"/>
        <v>Above Average</v>
      </c>
      <c r="AB129" s="30">
        <v>0.92700000000000005</v>
      </c>
      <c r="AC129" s="21">
        <v>1.2E-2</v>
      </c>
      <c r="AD129" s="31">
        <f t="shared" si="60"/>
        <v>4.0694029850746327E-2</v>
      </c>
      <c r="AE129" s="22" t="str">
        <f t="shared" si="61"/>
        <v>Above Average</v>
      </c>
      <c r="AF129" s="32">
        <v>36.1</v>
      </c>
      <c r="AG129" s="29">
        <v>0.8</v>
      </c>
      <c r="AH129" s="33">
        <f t="shared" si="62"/>
        <v>-2.2126865671641767</v>
      </c>
      <c r="AI129" s="22" t="str">
        <f t="shared" si="63"/>
        <v>Below Average</v>
      </c>
      <c r="AJ129" s="30">
        <f>ABS(VLOOKUP(B129,'Political Comp. Calculation'!A:B,2,FALSE))/100</f>
        <v>0.63893364641777151</v>
      </c>
      <c r="AK129" s="22" t="s">
        <v>345</v>
      </c>
    </row>
    <row r="130" spans="1:37" x14ac:dyDescent="0.2">
      <c r="A130" s="16" t="s">
        <v>283</v>
      </c>
      <c r="B130" s="14" t="s">
        <v>129</v>
      </c>
      <c r="C130" s="17">
        <v>30650</v>
      </c>
      <c r="D130" s="18">
        <v>1125</v>
      </c>
      <c r="E130" s="17">
        <v>25909</v>
      </c>
      <c r="F130" s="18">
        <v>18964</v>
      </c>
      <c r="G130" s="19">
        <v>26955</v>
      </c>
      <c r="H130" s="20">
        <f t="shared" si="48"/>
        <v>0.78221750848794169</v>
      </c>
      <c r="I130" s="21">
        <f t="shared" si="49"/>
        <v>2.8711083101107149E-2</v>
      </c>
      <c r="J130" s="21">
        <f t="shared" si="50"/>
        <v>0.11417939896808715</v>
      </c>
      <c r="K130" s="22" t="str">
        <f t="shared" si="51"/>
        <v>Above Average</v>
      </c>
      <c r="L130" s="18">
        <v>13377</v>
      </c>
      <c r="M130" s="18">
        <v>341</v>
      </c>
      <c r="N130" s="23">
        <v>15758</v>
      </c>
      <c r="O130" s="23">
        <v>293</v>
      </c>
      <c r="P130" s="24">
        <f t="shared" si="52"/>
        <v>0.84890214494225158</v>
      </c>
      <c r="Q130" s="25">
        <f t="shared" si="53"/>
        <v>0.12728592721851528</v>
      </c>
      <c r="R130" s="22" t="str">
        <f t="shared" si="54"/>
        <v>Above Average</v>
      </c>
      <c r="S130" s="26">
        <v>29193</v>
      </c>
      <c r="T130" s="27">
        <v>1074</v>
      </c>
      <c r="U130" s="21">
        <f t="shared" si="55"/>
        <v>0.95246329526916806</v>
      </c>
      <c r="V130" s="25">
        <f t="shared" si="56"/>
        <v>7.333476120889082E-2</v>
      </c>
      <c r="W130" s="22" t="str">
        <f t="shared" si="57"/>
        <v>Above Average</v>
      </c>
      <c r="X130" s="21">
        <v>0.48700000000000004</v>
      </c>
      <c r="Y130" s="21">
        <v>2.1000000000000001E-2</v>
      </c>
      <c r="Z130" s="28">
        <f t="shared" si="58"/>
        <v>0.15227611940298502</v>
      </c>
      <c r="AA130" s="29" t="str">
        <f t="shared" si="59"/>
        <v>Above Average</v>
      </c>
      <c r="AB130" s="30">
        <v>0.95399999999999996</v>
      </c>
      <c r="AC130" s="21">
        <v>1.1000000000000001E-2</v>
      </c>
      <c r="AD130" s="31">
        <f t="shared" si="60"/>
        <v>6.769402985074624E-2</v>
      </c>
      <c r="AE130" s="22" t="str">
        <f t="shared" si="61"/>
        <v>Above Average</v>
      </c>
      <c r="AF130" s="32">
        <v>44.4</v>
      </c>
      <c r="AG130" s="29">
        <v>0.5</v>
      </c>
      <c r="AH130" s="33">
        <f t="shared" si="62"/>
        <v>6.0873134328358205</v>
      </c>
      <c r="AI130" s="22" t="str">
        <f t="shared" si="63"/>
        <v>Above Average</v>
      </c>
      <c r="AJ130" s="30">
        <f>ABS(VLOOKUP(B130,'Political Comp. Calculation'!A:B,2,FALSE))/100</f>
        <v>0.2735164573563455</v>
      </c>
      <c r="AK130" s="22" t="s">
        <v>345</v>
      </c>
    </row>
    <row r="131" spans="1:37" x14ac:dyDescent="0.2">
      <c r="A131" s="16" t="s">
        <v>284</v>
      </c>
      <c r="B131" s="14" t="s">
        <v>130</v>
      </c>
      <c r="C131" s="17">
        <v>30003</v>
      </c>
      <c r="D131" s="18">
        <v>999</v>
      </c>
      <c r="E131" s="17">
        <v>25997</v>
      </c>
      <c r="F131" s="18">
        <v>18388</v>
      </c>
      <c r="G131" s="19">
        <v>25977</v>
      </c>
      <c r="H131" s="20">
        <f t="shared" ref="H131:H136" si="64">AVERAGE((E131/(C131+D131)),(E131/(C131-D131)),(F131/(C131+D131)),(F131/(C131-D131)),(G131/(C131+D131)),(G131/(C131-D131)))</f>
        <v>0.78258945990832141</v>
      </c>
      <c r="I131" s="21">
        <f t="shared" ref="I131:I136" si="65">ABS(H131-(AVERAGE((E131/(C131-D131)),(F131/(C131-D131)),(G131/(C131-D131)))))</f>
        <v>2.6057623252621842E-2</v>
      </c>
      <c r="J131" s="21">
        <f t="shared" ref="J131:J136" si="66">(H131)-AVERAGE(H$3:H$136)</f>
        <v>0.11455135038846687</v>
      </c>
      <c r="K131" s="22" t="str">
        <f t="shared" ref="K131:K136" si="67">IF(PERCENTRANK(J$2:J$136,J131)&lt;1/3,"Below Average",IF(PERCENTRANK(J$2:J$136,J131)&lt;2/3,"Average", "Above Average"))</f>
        <v>Above Average</v>
      </c>
      <c r="L131" s="18">
        <v>12701</v>
      </c>
      <c r="M131" s="18">
        <v>302</v>
      </c>
      <c r="N131" s="23">
        <v>16286</v>
      </c>
      <c r="O131" s="23">
        <v>365</v>
      </c>
      <c r="P131" s="24">
        <f t="shared" ref="P131:P136" si="68">L131/N131</f>
        <v>0.77987228294240452</v>
      </c>
      <c r="Q131" s="25">
        <f t="shared" ref="Q131:Q136" si="69">(P131)-AVERAGE(P$3:P$136)</f>
        <v>5.8256065218668218E-2</v>
      </c>
      <c r="R131" s="22" t="str">
        <f t="shared" ref="R131:R136" si="70">IF(PERCENTRANK(Q$2:Q$136,Q131)&lt;1/3,"Below Average",IF(PERCENTRANK(Q$2:Q$136,Q131)&lt;2/3,"Average", "Above Average"))</f>
        <v>Average</v>
      </c>
      <c r="S131" s="26">
        <v>28630</v>
      </c>
      <c r="T131" s="27">
        <v>915</v>
      </c>
      <c r="U131" s="21">
        <f t="shared" ref="U131:U136" si="71">S131/C131</f>
        <v>0.95423790954237908</v>
      </c>
      <c r="V131" s="25">
        <f t="shared" ref="V131:V136" si="72">(U131)-AVERAGE(U$3:U$136)</f>
        <v>7.5109375482101837E-2</v>
      </c>
      <c r="W131" s="22" t="str">
        <f t="shared" ref="W131:W136" si="73">IF(PERCENTRANK(V$2:V$136,V131)&lt;1/3,"Below Average",IF(PERCENTRANK(V$2:V$136,V131)&lt;2/3,"Average", "Above Average"))</f>
        <v>Above Average</v>
      </c>
      <c r="X131" s="21">
        <v>0.55100000000000005</v>
      </c>
      <c r="Y131" s="21">
        <v>0.02</v>
      </c>
      <c r="Z131" s="28">
        <f t="shared" ref="Z131:Z136" si="74">(X131)-AVERAGE(X$3:X$136)</f>
        <v>0.21627611940298502</v>
      </c>
      <c r="AA131" s="29" t="str">
        <f t="shared" ref="AA131:AA136" si="75">IF(PERCENTRANK(Z$2:Z$136,Z131)&lt;1/3,"Below Average",IF(PERCENTRANK(Z$2:Z$136,Z131)&lt;2/3,"Average", "Above Average"))</f>
        <v>Above Average</v>
      </c>
      <c r="AB131" s="30">
        <v>0.95199999999999996</v>
      </c>
      <c r="AC131" s="21">
        <v>0.01</v>
      </c>
      <c r="AD131" s="31">
        <f t="shared" ref="AD131:AD136" si="76">(AB131)-AVERAGE(AB$3:AB$136)</f>
        <v>6.5694029850746238E-2</v>
      </c>
      <c r="AE131" s="22" t="str">
        <f t="shared" ref="AE131:AE136" si="77">IF(PERCENTRANK(AD$2:AD$136,AD131)&lt;1/3,"Below Average",IF(PERCENTRANK(AD$2:AD$136,AD131)&lt;2/3,"Average", "Above Average"))</f>
        <v>Above Average</v>
      </c>
      <c r="AF131" s="32">
        <v>43.3</v>
      </c>
      <c r="AG131" s="29">
        <v>0.9</v>
      </c>
      <c r="AH131" s="33">
        <f t="shared" ref="AH131:AH136" si="78">(AF131)-AVERAGE(AF$3:AF$136)</f>
        <v>4.9873134328358191</v>
      </c>
      <c r="AI131" s="22" t="str">
        <f t="shared" ref="AI131:AI136" si="79">IF(PERCENTRANK(AH$2:AH$136,AH131)&lt;1/3,"Below Average",IF(PERCENTRANK(AH$2:AH$136,AH131)&lt;2/3,"Average", "Above Average"))</f>
        <v>Above Average</v>
      </c>
      <c r="AJ131" s="30">
        <f>ABS(VLOOKUP(B131,'Political Comp. Calculation'!A:B,2,FALSE))/100</f>
        <v>0.13143929296689569</v>
      </c>
      <c r="AK131" s="22" t="s">
        <v>345</v>
      </c>
    </row>
    <row r="132" spans="1:37" x14ac:dyDescent="0.2">
      <c r="A132" s="16" t="s">
        <v>285</v>
      </c>
      <c r="B132" s="14" t="s">
        <v>131</v>
      </c>
      <c r="C132" s="17">
        <v>30229</v>
      </c>
      <c r="D132" s="18">
        <v>1229</v>
      </c>
      <c r="E132" s="17">
        <v>26581</v>
      </c>
      <c r="F132" s="18">
        <v>18897</v>
      </c>
      <c r="G132" s="19">
        <v>26415</v>
      </c>
      <c r="H132" s="20">
        <f t="shared" si="64"/>
        <v>0.7940722631087026</v>
      </c>
      <c r="I132" s="21">
        <f t="shared" si="65"/>
        <v>3.2284058730377763E-2</v>
      </c>
      <c r="J132" s="21">
        <f t="shared" si="66"/>
        <v>0.12603415358884806</v>
      </c>
      <c r="K132" s="22" t="str">
        <f t="shared" si="67"/>
        <v>Above Average</v>
      </c>
      <c r="L132" s="18">
        <v>12567</v>
      </c>
      <c r="M132" s="18">
        <v>367</v>
      </c>
      <c r="N132" s="23">
        <v>17755</v>
      </c>
      <c r="O132" s="23">
        <v>330</v>
      </c>
      <c r="P132" s="24">
        <f t="shared" si="68"/>
        <v>0.70780061954379048</v>
      </c>
      <c r="Q132" s="25">
        <f t="shared" si="69"/>
        <v>-1.3815598179945821E-2</v>
      </c>
      <c r="R132" s="22" t="str">
        <f t="shared" si="70"/>
        <v>Below Average</v>
      </c>
      <c r="S132" s="26">
        <v>27959</v>
      </c>
      <c r="T132" s="27">
        <v>1173</v>
      </c>
      <c r="U132" s="21">
        <f t="shared" si="71"/>
        <v>0.92490654669357242</v>
      </c>
      <c r="V132" s="25">
        <f t="shared" si="72"/>
        <v>4.5778012633295173E-2</v>
      </c>
      <c r="W132" s="22" t="str">
        <f t="shared" si="73"/>
        <v>Average</v>
      </c>
      <c r="X132" s="21">
        <v>0.56600000000000006</v>
      </c>
      <c r="Y132" s="21">
        <v>0.02</v>
      </c>
      <c r="Z132" s="28">
        <f t="shared" si="74"/>
        <v>0.23127611940298504</v>
      </c>
      <c r="AA132" s="29" t="str">
        <f t="shared" si="75"/>
        <v>Above Average</v>
      </c>
      <c r="AB132" s="30">
        <v>0.94199999999999995</v>
      </c>
      <c r="AC132" s="21">
        <v>1.1000000000000001E-2</v>
      </c>
      <c r="AD132" s="31">
        <f t="shared" si="76"/>
        <v>5.5694029850746229E-2</v>
      </c>
      <c r="AE132" s="22" t="str">
        <f t="shared" si="77"/>
        <v>Above Average</v>
      </c>
      <c r="AF132" s="32">
        <v>44.2</v>
      </c>
      <c r="AG132" s="29">
        <v>1.2</v>
      </c>
      <c r="AH132" s="33">
        <f t="shared" si="78"/>
        <v>5.8873134328358248</v>
      </c>
      <c r="AI132" s="22" t="str">
        <f t="shared" si="79"/>
        <v>Above Average</v>
      </c>
      <c r="AJ132" s="30">
        <f>ABS(VLOOKUP(B132,'Political Comp. Calculation'!A:B,2,FALSE))/100</f>
        <v>9.949984425304724E-2</v>
      </c>
      <c r="AK132" s="22" t="s">
        <v>350</v>
      </c>
    </row>
    <row r="133" spans="1:37" x14ac:dyDescent="0.2">
      <c r="A133" s="16" t="s">
        <v>286</v>
      </c>
      <c r="B133" s="14" t="s">
        <v>132</v>
      </c>
      <c r="C133" s="17">
        <v>29758</v>
      </c>
      <c r="D133" s="18">
        <v>1508</v>
      </c>
      <c r="E133" s="17">
        <v>26347</v>
      </c>
      <c r="F133" s="18">
        <v>19000</v>
      </c>
      <c r="G133" s="19">
        <v>26104</v>
      </c>
      <c r="H133" s="20">
        <f t="shared" si="64"/>
        <v>0.80241681398946751</v>
      </c>
      <c r="I133" s="21">
        <f t="shared" si="65"/>
        <v>4.0662832028231621E-2</v>
      </c>
      <c r="J133" s="21">
        <f t="shared" si="66"/>
        <v>0.13437870446961298</v>
      </c>
      <c r="K133" s="22" t="str">
        <f t="shared" si="67"/>
        <v>Above Average</v>
      </c>
      <c r="L133" s="18">
        <v>10565</v>
      </c>
      <c r="M133" s="18">
        <v>294</v>
      </c>
      <c r="N133" s="23">
        <v>17822</v>
      </c>
      <c r="O133" s="23">
        <v>354</v>
      </c>
      <c r="P133" s="24">
        <f t="shared" si="68"/>
        <v>0.59280664347435752</v>
      </c>
      <c r="Q133" s="25">
        <f t="shared" si="69"/>
        <v>-0.12880957424937878</v>
      </c>
      <c r="R133" s="22" t="str">
        <f t="shared" si="70"/>
        <v>Below Average</v>
      </c>
      <c r="S133" s="26">
        <v>26175</v>
      </c>
      <c r="T133" s="27">
        <v>1210</v>
      </c>
      <c r="U133" s="21">
        <f t="shared" si="71"/>
        <v>0.87959540291686267</v>
      </c>
      <c r="V133" s="25">
        <f t="shared" si="72"/>
        <v>4.6686885658542288E-4</v>
      </c>
      <c r="W133" s="22" t="str">
        <f t="shared" si="73"/>
        <v>Average</v>
      </c>
      <c r="X133" s="21">
        <v>0.626</v>
      </c>
      <c r="Y133" s="21">
        <v>2.2000000000000002E-2</v>
      </c>
      <c r="Z133" s="28">
        <f t="shared" si="74"/>
        <v>0.29127611940298498</v>
      </c>
      <c r="AA133" s="29" t="str">
        <f t="shared" si="75"/>
        <v>Above Average</v>
      </c>
      <c r="AB133" s="30">
        <v>0.91300000000000003</v>
      </c>
      <c r="AC133" s="21">
        <v>1.3000000000000001E-2</v>
      </c>
      <c r="AD133" s="31">
        <f t="shared" si="76"/>
        <v>2.6694029850746315E-2</v>
      </c>
      <c r="AE133" s="22" t="str">
        <f t="shared" si="77"/>
        <v>Average</v>
      </c>
      <c r="AF133" s="32">
        <v>37.299999999999997</v>
      </c>
      <c r="AG133" s="29">
        <v>1.2</v>
      </c>
      <c r="AH133" s="33">
        <f t="shared" si="78"/>
        <v>-1.0126865671641809</v>
      </c>
      <c r="AI133" s="22" t="str">
        <f t="shared" si="79"/>
        <v>Average</v>
      </c>
      <c r="AJ133" s="30">
        <f>ABS(VLOOKUP(B133,'Political Comp. Calculation'!A:B,2,FALSE))/100</f>
        <v>0.47111538861943131</v>
      </c>
      <c r="AK133" s="22" t="s">
        <v>345</v>
      </c>
    </row>
    <row r="134" spans="1:37" x14ac:dyDescent="0.2">
      <c r="A134" s="16" t="s">
        <v>287</v>
      </c>
      <c r="B134" s="14" t="s">
        <v>133</v>
      </c>
      <c r="C134" s="17">
        <v>29693</v>
      </c>
      <c r="D134" s="18">
        <v>1130</v>
      </c>
      <c r="E134" s="17">
        <v>26247</v>
      </c>
      <c r="F134" s="18">
        <v>19529</v>
      </c>
      <c r="G134" s="19">
        <v>26145</v>
      </c>
      <c r="H134" s="20">
        <f t="shared" si="64"/>
        <v>0.80855546094259456</v>
      </c>
      <c r="I134" s="21">
        <f t="shared" si="65"/>
        <v>3.0770473541411603E-2</v>
      </c>
      <c r="J134" s="21">
        <f t="shared" si="66"/>
        <v>0.14051735142274002</v>
      </c>
      <c r="K134" s="22" t="str">
        <f t="shared" si="67"/>
        <v>Above Average</v>
      </c>
      <c r="L134" s="18">
        <v>13002</v>
      </c>
      <c r="M134" s="18">
        <v>279</v>
      </c>
      <c r="N134" s="23">
        <v>16046</v>
      </c>
      <c r="O134" s="23">
        <v>242</v>
      </c>
      <c r="P134" s="24">
        <f t="shared" si="68"/>
        <v>0.81029540072292161</v>
      </c>
      <c r="Q134" s="25">
        <f t="shared" si="69"/>
        <v>8.8679182999185313E-2</v>
      </c>
      <c r="R134" s="22" t="str">
        <f t="shared" si="70"/>
        <v>Above Average</v>
      </c>
      <c r="S134" s="26">
        <v>27513</v>
      </c>
      <c r="T134" s="27">
        <v>968</v>
      </c>
      <c r="U134" s="21">
        <f t="shared" si="71"/>
        <v>0.92658202269895262</v>
      </c>
      <c r="V134" s="25">
        <f t="shared" si="72"/>
        <v>4.7453488638675378E-2</v>
      </c>
      <c r="W134" s="22" t="str">
        <f t="shared" si="73"/>
        <v>Average</v>
      </c>
      <c r="X134" s="21">
        <v>0.57299999999999995</v>
      </c>
      <c r="Y134" s="21">
        <v>0.02</v>
      </c>
      <c r="Z134" s="28">
        <f t="shared" si="74"/>
        <v>0.23827611940298493</v>
      </c>
      <c r="AA134" s="29" t="str">
        <f t="shared" si="75"/>
        <v>Above Average</v>
      </c>
      <c r="AB134" s="30">
        <v>0.94499999999999995</v>
      </c>
      <c r="AC134" s="21">
        <v>1.1000000000000001E-2</v>
      </c>
      <c r="AD134" s="31">
        <f t="shared" si="76"/>
        <v>5.8694029850746232E-2</v>
      </c>
      <c r="AE134" s="22" t="str">
        <f t="shared" si="77"/>
        <v>Above Average</v>
      </c>
      <c r="AF134" s="32">
        <v>42.5</v>
      </c>
      <c r="AG134" s="29">
        <v>0.7</v>
      </c>
      <c r="AH134" s="33">
        <f t="shared" si="78"/>
        <v>4.1873134328358219</v>
      </c>
      <c r="AI134" s="22" t="str">
        <f t="shared" si="79"/>
        <v>Above Average</v>
      </c>
      <c r="AJ134" s="30">
        <f>ABS(VLOOKUP(B134,'Political Comp. Calculation'!A:B,2,FALSE))/100</f>
        <v>4.1431997710125963E-2</v>
      </c>
      <c r="AK134" s="22" t="s">
        <v>344</v>
      </c>
    </row>
    <row r="135" spans="1:37" x14ac:dyDescent="0.2">
      <c r="A135" s="16" t="s">
        <v>288</v>
      </c>
      <c r="B135" s="14" t="s">
        <v>134</v>
      </c>
      <c r="C135" s="17">
        <v>27411</v>
      </c>
      <c r="D135" s="18">
        <v>1079</v>
      </c>
      <c r="E135" s="17">
        <v>24740</v>
      </c>
      <c r="F135" s="18">
        <v>17442</v>
      </c>
      <c r="G135" s="19">
        <v>24645</v>
      </c>
      <c r="H135" s="20">
        <f t="shared" si="64"/>
        <v>0.81391545370354423</v>
      </c>
      <c r="I135" s="21">
        <f t="shared" si="65"/>
        <v>3.2038771826862433E-2</v>
      </c>
      <c r="J135" s="21">
        <f t="shared" si="66"/>
        <v>0.14587734418368969</v>
      </c>
      <c r="K135" s="22" t="str">
        <f t="shared" si="67"/>
        <v>Above Average</v>
      </c>
      <c r="L135" s="18">
        <v>11495</v>
      </c>
      <c r="M135" s="18">
        <v>266</v>
      </c>
      <c r="N135" s="23">
        <v>14639</v>
      </c>
      <c r="O135" s="23">
        <v>215</v>
      </c>
      <c r="P135" s="24">
        <f t="shared" si="68"/>
        <v>0.78523123164150554</v>
      </c>
      <c r="Q135" s="25">
        <f t="shared" si="69"/>
        <v>6.3615013917769248E-2</v>
      </c>
      <c r="R135" s="22" t="str">
        <f t="shared" si="70"/>
        <v>Average</v>
      </c>
      <c r="S135" s="26">
        <v>24007</v>
      </c>
      <c r="T135" s="27">
        <v>880</v>
      </c>
      <c r="U135" s="21">
        <f t="shared" si="71"/>
        <v>0.87581627813651453</v>
      </c>
      <c r="V135" s="25">
        <f t="shared" si="72"/>
        <v>-3.3122559237627192E-3</v>
      </c>
      <c r="W135" s="22" t="str">
        <f t="shared" si="73"/>
        <v>Average</v>
      </c>
      <c r="X135" s="21">
        <v>0.56499999999999995</v>
      </c>
      <c r="Y135" s="21">
        <v>0.02</v>
      </c>
      <c r="Z135" s="28">
        <f t="shared" si="74"/>
        <v>0.23027611940298492</v>
      </c>
      <c r="AA135" s="29" t="str">
        <f t="shared" si="75"/>
        <v>Above Average</v>
      </c>
      <c r="AB135" s="30">
        <v>0.95299999999999996</v>
      </c>
      <c r="AC135" s="21">
        <v>1.2E-2</v>
      </c>
      <c r="AD135" s="31">
        <f t="shared" si="76"/>
        <v>6.6694029850746239E-2</v>
      </c>
      <c r="AE135" s="22" t="str">
        <f t="shared" si="77"/>
        <v>Above Average</v>
      </c>
      <c r="AF135" s="32">
        <v>39.5</v>
      </c>
      <c r="AG135" s="29">
        <v>0.9</v>
      </c>
      <c r="AH135" s="33">
        <f t="shared" si="78"/>
        <v>1.1873134328358219</v>
      </c>
      <c r="AI135" s="22" t="str">
        <f t="shared" si="79"/>
        <v>Average</v>
      </c>
      <c r="AJ135" s="30">
        <f>ABS(VLOOKUP(B135,'Political Comp. Calculation'!A:B,2,FALSE))/100</f>
        <v>8.1498720669088393E-2</v>
      </c>
      <c r="AK135" s="22" t="s">
        <v>350</v>
      </c>
    </row>
    <row r="136" spans="1:37" x14ac:dyDescent="0.2">
      <c r="A136" s="16" t="s">
        <v>289</v>
      </c>
      <c r="B136" s="14" t="s">
        <v>135</v>
      </c>
      <c r="C136" s="17">
        <v>28273</v>
      </c>
      <c r="D136" s="18">
        <v>1060</v>
      </c>
      <c r="E136" s="17">
        <v>26723</v>
      </c>
      <c r="F136" s="18">
        <v>20195</v>
      </c>
      <c r="G136" s="19">
        <v>26690</v>
      </c>
      <c r="H136" s="20">
        <f t="shared" si="64"/>
        <v>0.86904597457937316</v>
      </c>
      <c r="I136" s="21">
        <f t="shared" si="65"/>
        <v>3.258192385152392E-2</v>
      </c>
      <c r="J136" s="21">
        <f t="shared" si="66"/>
        <v>0.20100786505951862</v>
      </c>
      <c r="K136" s="22" t="str">
        <f t="shared" si="67"/>
        <v>Above Average</v>
      </c>
      <c r="L136" s="18">
        <v>12787</v>
      </c>
      <c r="M136" s="18">
        <v>287</v>
      </c>
      <c r="N136" s="23">
        <v>15888</v>
      </c>
      <c r="O136" s="23">
        <v>270</v>
      </c>
      <c r="P136" s="24">
        <f t="shared" si="68"/>
        <v>0.80482124874118832</v>
      </c>
      <c r="Q136" s="25">
        <f t="shared" si="69"/>
        <v>8.3205031017452025E-2</v>
      </c>
      <c r="R136" s="22" t="str">
        <f t="shared" si="70"/>
        <v>Above Average</v>
      </c>
      <c r="S136" s="26">
        <v>26378</v>
      </c>
      <c r="T136" s="27">
        <v>1016</v>
      </c>
      <c r="U136" s="21">
        <f t="shared" si="71"/>
        <v>0.93297492307148167</v>
      </c>
      <c r="V136" s="25">
        <f t="shared" si="72"/>
        <v>5.3846389011204421E-2</v>
      </c>
      <c r="W136" s="22" t="str">
        <f t="shared" si="73"/>
        <v>Average</v>
      </c>
      <c r="X136" s="21">
        <v>0.71</v>
      </c>
      <c r="Y136" s="21">
        <v>1.4999999999999999E-2</v>
      </c>
      <c r="Z136" s="28">
        <f t="shared" si="74"/>
        <v>0.37527611940298494</v>
      </c>
      <c r="AA136" s="29" t="str">
        <f t="shared" si="75"/>
        <v>Above Average</v>
      </c>
      <c r="AB136" s="30">
        <v>0.95299999999999996</v>
      </c>
      <c r="AC136" s="21">
        <v>9.0000000000000011E-3</v>
      </c>
      <c r="AD136" s="31">
        <f t="shared" si="76"/>
        <v>6.6694029850746239E-2</v>
      </c>
      <c r="AE136" s="22" t="str">
        <f t="shared" si="77"/>
        <v>Above Average</v>
      </c>
      <c r="AF136" s="32">
        <v>44.2</v>
      </c>
      <c r="AG136" s="29">
        <v>0.7</v>
      </c>
      <c r="AH136" s="33">
        <f t="shared" si="78"/>
        <v>5.8873134328358248</v>
      </c>
      <c r="AI136" s="22" t="str">
        <f t="shared" si="79"/>
        <v>Above Average</v>
      </c>
      <c r="AJ136" s="30">
        <f>ABS(VLOOKUP(B136,'Political Comp. Calculation'!A:B,2,FALSE))/100</f>
        <v>7.0609510396042865E-2</v>
      </c>
      <c r="AK136" s="22" t="s">
        <v>350</v>
      </c>
    </row>
  </sheetData>
  <sortState ref="A3:AM136">
    <sortCondition ref="H3:H136"/>
  </sortState>
  <mergeCells count="10">
    <mergeCell ref="E1:G1"/>
    <mergeCell ref="C1:D1"/>
    <mergeCell ref="S1:W1"/>
    <mergeCell ref="A1:B1"/>
    <mergeCell ref="AJ1:AK1"/>
    <mergeCell ref="H1:K1"/>
    <mergeCell ref="L1:R1"/>
    <mergeCell ref="X1:AA1"/>
    <mergeCell ref="AB1:AE1"/>
    <mergeCell ref="AF1:AI1"/>
  </mergeCells>
  <conditionalFormatting sqref="B3:B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36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D29" sqref="D29"/>
    </sheetView>
  </sheetViews>
  <sheetFormatPr defaultRowHeight="12.75" x14ac:dyDescent="0.2"/>
  <cols>
    <col min="1" max="1" width="7.140625" style="37" bestFit="1" customWidth="1"/>
    <col min="2" max="2" width="15" style="37" bestFit="1" customWidth="1"/>
    <col min="3" max="3" width="15.140625" style="64" bestFit="1" customWidth="1"/>
    <col min="4" max="4" width="15.140625" style="62" bestFit="1" customWidth="1"/>
    <col min="5" max="5" width="15.140625" style="64" bestFit="1" customWidth="1"/>
    <col min="6" max="6" width="8" style="62" customWidth="1"/>
    <col min="7" max="8" width="8" style="63" customWidth="1"/>
    <col min="9" max="9" width="9.28515625" style="65" bestFit="1" customWidth="1"/>
    <col min="10" max="10" width="8" style="62" customWidth="1"/>
    <col min="11" max="11" width="8" style="63" customWidth="1"/>
    <col min="12" max="12" width="10.85546875" style="63" bestFit="1" customWidth="1"/>
    <col min="13" max="13" width="9.28515625" style="36" bestFit="1" customWidth="1"/>
    <col min="14" max="14" width="8" style="62" customWidth="1"/>
    <col min="15" max="15" width="8" style="63" customWidth="1"/>
    <col min="16" max="16" width="10.85546875" style="63" bestFit="1" customWidth="1"/>
    <col min="17" max="17" width="9.28515625" style="66" bestFit="1" customWidth="1"/>
    <col min="18" max="19" width="8" style="63" bestFit="1" customWidth="1"/>
    <col min="20" max="20" width="10.85546875" style="63" bestFit="1" customWidth="1"/>
    <col min="21" max="21" width="9.28515625" style="63" bestFit="1" customWidth="1"/>
    <col min="22" max="22" width="8" style="62" bestFit="1" customWidth="1"/>
    <col min="23" max="23" width="8" style="63" bestFit="1" customWidth="1"/>
    <col min="24" max="24" width="10.85546875" style="63" bestFit="1" customWidth="1"/>
    <col min="25" max="25" width="9.28515625" style="66" bestFit="1" customWidth="1"/>
    <col min="26" max="27" width="8" style="63" bestFit="1" customWidth="1"/>
    <col min="28" max="28" width="10.85546875" style="63" bestFit="1" customWidth="1"/>
    <col min="29" max="29" width="9.28515625" style="37" bestFit="1" customWidth="1"/>
    <col min="30" max="31" width="8" style="63" bestFit="1" customWidth="1"/>
    <col min="32" max="32" width="10.85546875" style="63" bestFit="1" customWidth="1"/>
    <col min="33" max="33" width="9.28515625" style="37" bestFit="1" customWidth="1"/>
    <col min="34" max="35" width="8" style="63" customWidth="1"/>
    <col min="36" max="36" width="10.85546875" style="63" bestFit="1" customWidth="1"/>
    <col min="37" max="37" width="9.28515625" style="37" bestFit="1" customWidth="1"/>
    <col min="38" max="39" width="8" style="63" bestFit="1" customWidth="1"/>
    <col min="40" max="40" width="10.85546875" style="63" bestFit="1" customWidth="1"/>
    <col min="41" max="41" width="9.28515625" style="37" bestFit="1" customWidth="1"/>
    <col min="42" max="43" width="8" style="63" bestFit="1" customWidth="1"/>
    <col min="44" max="44" width="10.85546875" style="63" bestFit="1" customWidth="1"/>
    <col min="45" max="45" width="9.28515625" style="37" bestFit="1" customWidth="1"/>
    <col min="46" max="47" width="8" style="63" bestFit="1" customWidth="1"/>
    <col min="48" max="48" width="10.85546875" style="63" bestFit="1" customWidth="1"/>
    <col min="49" max="49" width="9.28515625" style="37" bestFit="1" customWidth="1"/>
    <col min="50" max="51" width="8" style="63" bestFit="1" customWidth="1"/>
    <col min="52" max="52" width="10.85546875" style="63" bestFit="1" customWidth="1"/>
    <col min="53" max="53" width="9.28515625" style="37" bestFit="1" customWidth="1"/>
    <col min="54" max="55" width="8" style="63" bestFit="1" customWidth="1"/>
    <col min="56" max="56" width="10.85546875" style="63" bestFit="1" customWidth="1"/>
    <col min="57" max="57" width="9.28515625" style="37" bestFit="1" customWidth="1"/>
    <col min="58" max="59" width="8" style="63" bestFit="1" customWidth="1"/>
    <col min="60" max="60" width="10.85546875" style="63" bestFit="1" customWidth="1"/>
    <col min="61" max="61" width="9.28515625" style="37" bestFit="1" customWidth="1"/>
    <col min="62" max="63" width="8" style="63" bestFit="1" customWidth="1"/>
    <col min="64" max="64" width="10.85546875" style="63" bestFit="1" customWidth="1"/>
    <col min="65" max="65" width="9.28515625" style="37" bestFit="1" customWidth="1"/>
    <col min="66" max="67" width="8" style="63" bestFit="1" customWidth="1"/>
    <col min="68" max="68" width="10.85546875" style="63" bestFit="1" customWidth="1"/>
    <col min="69" max="69" width="7.140625" style="37" bestFit="1" customWidth="1"/>
    <col min="70" max="16384" width="9.140625" style="37"/>
  </cols>
  <sheetData>
    <row r="1" spans="1:69" x14ac:dyDescent="0.2">
      <c r="B1" s="49" t="s">
        <v>343</v>
      </c>
      <c r="C1" s="50" t="s">
        <v>327</v>
      </c>
      <c r="D1" s="51" t="s">
        <v>335</v>
      </c>
      <c r="E1" s="50" t="s">
        <v>342</v>
      </c>
      <c r="F1" s="86" t="s">
        <v>319</v>
      </c>
      <c r="G1" s="87"/>
      <c r="H1" s="87"/>
      <c r="I1" s="88"/>
      <c r="J1" s="83" t="s">
        <v>324</v>
      </c>
      <c r="K1" s="84"/>
      <c r="L1" s="84"/>
      <c r="M1" s="85"/>
      <c r="N1" s="83" t="s">
        <v>325</v>
      </c>
      <c r="O1" s="84"/>
      <c r="P1" s="84"/>
      <c r="Q1" s="85"/>
      <c r="R1" s="89" t="s">
        <v>326</v>
      </c>
      <c r="S1" s="90"/>
      <c r="T1" s="90"/>
      <c r="U1" s="90"/>
      <c r="V1" s="83" t="s">
        <v>328</v>
      </c>
      <c r="W1" s="84"/>
      <c r="X1" s="84"/>
      <c r="Y1" s="85"/>
      <c r="Z1" s="83" t="s">
        <v>329</v>
      </c>
      <c r="AA1" s="84"/>
      <c r="AB1" s="84"/>
      <c r="AC1" s="85"/>
      <c r="AD1" s="83" t="s">
        <v>330</v>
      </c>
      <c r="AE1" s="84"/>
      <c r="AF1" s="84"/>
      <c r="AG1" s="85"/>
      <c r="AH1" s="83" t="s">
        <v>331</v>
      </c>
      <c r="AI1" s="84"/>
      <c r="AJ1" s="84"/>
      <c r="AK1" s="85"/>
      <c r="AL1" s="83" t="s">
        <v>333</v>
      </c>
      <c r="AM1" s="84"/>
      <c r="AN1" s="84"/>
      <c r="AO1" s="85"/>
      <c r="AP1" s="83" t="s">
        <v>332</v>
      </c>
      <c r="AQ1" s="84"/>
      <c r="AR1" s="84"/>
      <c r="AS1" s="85"/>
      <c r="AT1" s="83" t="s">
        <v>334</v>
      </c>
      <c r="AU1" s="84"/>
      <c r="AV1" s="84"/>
      <c r="AW1" s="85"/>
      <c r="AX1" s="83" t="s">
        <v>337</v>
      </c>
      <c r="AY1" s="84"/>
      <c r="AZ1" s="84"/>
      <c r="BA1" s="85"/>
      <c r="BB1" s="83" t="s">
        <v>338</v>
      </c>
      <c r="BC1" s="84"/>
      <c r="BD1" s="84"/>
      <c r="BE1" s="85"/>
      <c r="BF1" s="83" t="s">
        <v>339</v>
      </c>
      <c r="BG1" s="84"/>
      <c r="BH1" s="84"/>
      <c r="BI1" s="85"/>
      <c r="BJ1" s="83" t="s">
        <v>340</v>
      </c>
      <c r="BK1" s="84"/>
      <c r="BL1" s="84"/>
      <c r="BM1" s="85"/>
      <c r="BN1" s="83" t="s">
        <v>341</v>
      </c>
      <c r="BO1" s="84"/>
      <c r="BP1" s="84"/>
      <c r="BQ1" s="85"/>
    </row>
    <row r="2" spans="1:69" s="54" customFormat="1" ht="51" x14ac:dyDescent="0.25">
      <c r="A2" s="52" t="s">
        <v>0</v>
      </c>
      <c r="B2" s="52" t="s">
        <v>336</v>
      </c>
      <c r="C2" s="53" t="s">
        <v>336</v>
      </c>
      <c r="D2" s="53" t="s">
        <v>336</v>
      </c>
      <c r="E2" s="53" t="s">
        <v>336</v>
      </c>
      <c r="F2" s="17" t="s">
        <v>320</v>
      </c>
      <c r="G2" s="18" t="s">
        <v>321</v>
      </c>
      <c r="H2" s="18" t="s">
        <v>322</v>
      </c>
      <c r="I2" s="19" t="s">
        <v>323</v>
      </c>
      <c r="J2" s="17" t="s">
        <v>320</v>
      </c>
      <c r="K2" s="18" t="s">
        <v>321</v>
      </c>
      <c r="L2" s="18" t="s">
        <v>322</v>
      </c>
      <c r="M2" s="19" t="s">
        <v>323</v>
      </c>
      <c r="N2" s="17" t="s">
        <v>320</v>
      </c>
      <c r="O2" s="18" t="s">
        <v>321</v>
      </c>
      <c r="P2" s="18" t="s">
        <v>322</v>
      </c>
      <c r="Q2" s="19" t="s">
        <v>323</v>
      </c>
      <c r="R2" s="17" t="s">
        <v>320</v>
      </c>
      <c r="S2" s="18" t="s">
        <v>321</v>
      </c>
      <c r="T2" s="18" t="s">
        <v>322</v>
      </c>
      <c r="U2" s="18" t="s">
        <v>323</v>
      </c>
      <c r="V2" s="17" t="s">
        <v>320</v>
      </c>
      <c r="W2" s="18" t="s">
        <v>321</v>
      </c>
      <c r="X2" s="18" t="s">
        <v>322</v>
      </c>
      <c r="Y2" s="19" t="s">
        <v>323</v>
      </c>
      <c r="Z2" s="17" t="s">
        <v>320</v>
      </c>
      <c r="AA2" s="18" t="s">
        <v>321</v>
      </c>
      <c r="AB2" s="18" t="s">
        <v>322</v>
      </c>
      <c r="AC2" s="19" t="s">
        <v>323</v>
      </c>
      <c r="AD2" s="17" t="s">
        <v>320</v>
      </c>
      <c r="AE2" s="18" t="s">
        <v>321</v>
      </c>
      <c r="AF2" s="18" t="s">
        <v>322</v>
      </c>
      <c r="AG2" s="19" t="s">
        <v>323</v>
      </c>
      <c r="AH2" s="17" t="s">
        <v>320</v>
      </c>
      <c r="AI2" s="18" t="s">
        <v>321</v>
      </c>
      <c r="AJ2" s="18" t="s">
        <v>322</v>
      </c>
      <c r="AK2" s="19" t="s">
        <v>323</v>
      </c>
      <c r="AL2" s="17" t="s">
        <v>320</v>
      </c>
      <c r="AM2" s="18" t="s">
        <v>321</v>
      </c>
      <c r="AN2" s="18" t="s">
        <v>322</v>
      </c>
      <c r="AO2" s="19" t="s">
        <v>323</v>
      </c>
      <c r="AP2" s="17" t="s">
        <v>320</v>
      </c>
      <c r="AQ2" s="18" t="s">
        <v>321</v>
      </c>
      <c r="AR2" s="18" t="s">
        <v>322</v>
      </c>
      <c r="AS2" s="19" t="s">
        <v>323</v>
      </c>
      <c r="AT2" s="17" t="s">
        <v>320</v>
      </c>
      <c r="AU2" s="18" t="s">
        <v>321</v>
      </c>
      <c r="AV2" s="18" t="s">
        <v>322</v>
      </c>
      <c r="AW2" s="19" t="s">
        <v>323</v>
      </c>
      <c r="AX2" s="17" t="s">
        <v>320</v>
      </c>
      <c r="AY2" s="18" t="s">
        <v>321</v>
      </c>
      <c r="AZ2" s="18" t="s">
        <v>322</v>
      </c>
      <c r="BA2" s="19" t="s">
        <v>323</v>
      </c>
      <c r="BB2" s="17" t="s">
        <v>320</v>
      </c>
      <c r="BC2" s="18" t="s">
        <v>321</v>
      </c>
      <c r="BD2" s="18" t="s">
        <v>322</v>
      </c>
      <c r="BE2" s="19" t="s">
        <v>323</v>
      </c>
      <c r="BF2" s="17" t="s">
        <v>320</v>
      </c>
      <c r="BG2" s="18" t="s">
        <v>321</v>
      </c>
      <c r="BH2" s="18" t="s">
        <v>322</v>
      </c>
      <c r="BI2" s="19" t="s">
        <v>323</v>
      </c>
      <c r="BJ2" s="17" t="s">
        <v>320</v>
      </c>
      <c r="BK2" s="18" t="s">
        <v>321</v>
      </c>
      <c r="BL2" s="18" t="s">
        <v>322</v>
      </c>
      <c r="BM2" s="19" t="s">
        <v>323</v>
      </c>
      <c r="BN2" s="17" t="s">
        <v>320</v>
      </c>
      <c r="BO2" s="18" t="s">
        <v>321</v>
      </c>
      <c r="BP2" s="18" t="s">
        <v>322</v>
      </c>
      <c r="BQ2" s="19" t="s">
        <v>323</v>
      </c>
    </row>
    <row r="3" spans="1:69" x14ac:dyDescent="0.2">
      <c r="A3" s="55" t="s">
        <v>73</v>
      </c>
      <c r="B3" s="56">
        <f>AVERAGE(C3:E3)</f>
        <v>10.73024668910586</v>
      </c>
      <c r="C3" s="57">
        <f>AVERAGE(I3,M3,Q3,U3)</f>
        <v>23.852829532048158</v>
      </c>
      <c r="D3" s="58">
        <f>AVERAGE(Y3,AC3,AG3,AK3,AO3,AS3,AW3)</f>
        <v>9.8379992966474052</v>
      </c>
      <c r="E3" s="57">
        <f>AVERAGE(BA3,BE3,BI3,BM3,BQ3)</f>
        <v>-1.5000887613779881</v>
      </c>
      <c r="F3" s="59">
        <v>13476</v>
      </c>
      <c r="G3" s="60">
        <v>6958</v>
      </c>
      <c r="H3" s="60">
        <v>22146</v>
      </c>
      <c r="I3" s="61">
        <f>100*((F3/H3)-(G3/H3))</f>
        <v>29.431951593967305</v>
      </c>
      <c r="J3" s="59">
        <v>12863</v>
      </c>
      <c r="K3" s="60">
        <v>8991</v>
      </c>
      <c r="L3" s="60">
        <v>21903</v>
      </c>
      <c r="M3" s="36">
        <f>100*((J3/L3)-(K3/L3))</f>
        <v>17.677943660685752</v>
      </c>
      <c r="N3" s="59">
        <v>13854</v>
      </c>
      <c r="O3" s="60">
        <v>7530</v>
      </c>
      <c r="P3" s="60">
        <v>21416</v>
      </c>
      <c r="Q3" s="36">
        <f>100*((N3/P3)-(O3/P3))</f>
        <v>29.529323870003733</v>
      </c>
      <c r="R3" s="60">
        <v>12919</v>
      </c>
      <c r="S3" s="60">
        <v>8831</v>
      </c>
      <c r="T3" s="60">
        <v>21777</v>
      </c>
      <c r="U3" s="26">
        <f>100*((R3/T3)-(S3/T3))</f>
        <v>18.772099003535846</v>
      </c>
      <c r="V3" s="62">
        <v>8394</v>
      </c>
      <c r="W3" s="63">
        <v>7197</v>
      </c>
      <c r="X3" s="63">
        <v>16273</v>
      </c>
      <c r="Y3" s="36">
        <f>100*((V3/X3)-(W3/X3))</f>
        <v>7.3557426411847873</v>
      </c>
      <c r="Z3" s="63">
        <v>9362</v>
      </c>
      <c r="AA3" s="63">
        <v>6294</v>
      </c>
      <c r="AB3" s="63">
        <v>16236</v>
      </c>
      <c r="AC3" s="36">
        <f>100*((Z3/AB3)-(AA3/AB3))</f>
        <v>18.896279871889625</v>
      </c>
      <c r="AD3" s="63">
        <v>8646</v>
      </c>
      <c r="AE3" s="63">
        <v>7539</v>
      </c>
      <c r="AF3" s="63">
        <v>16200</v>
      </c>
      <c r="AG3" s="36">
        <f>100*((AD3/AF3)-(AE3/AF3))</f>
        <v>6.8333333333333304</v>
      </c>
      <c r="AH3" s="63">
        <v>8535</v>
      </c>
      <c r="AI3" s="63">
        <v>6727</v>
      </c>
      <c r="AJ3" s="63">
        <v>16222</v>
      </c>
      <c r="AK3" s="36">
        <f>100*((AH3/AJ3)-(AI3/AJ3))</f>
        <v>11.145358155591174</v>
      </c>
      <c r="AL3" s="63">
        <v>8737</v>
      </c>
      <c r="AM3" s="63">
        <v>5869</v>
      </c>
      <c r="AN3" s="63">
        <v>15839</v>
      </c>
      <c r="AO3" s="36">
        <f>100*((AL3/AN3)-(AM3/AN3))</f>
        <v>18.107203737609694</v>
      </c>
      <c r="AP3" s="63">
        <v>7519</v>
      </c>
      <c r="AQ3" s="63">
        <v>6911</v>
      </c>
      <c r="AR3" s="63">
        <v>15846</v>
      </c>
      <c r="AS3" s="36">
        <f>100*((AP3/AR3)-(AQ3/AR3))</f>
        <v>3.83693045563549</v>
      </c>
      <c r="AT3" s="63">
        <v>7501</v>
      </c>
      <c r="AU3" s="63">
        <v>7073</v>
      </c>
      <c r="AV3" s="63">
        <v>15904</v>
      </c>
      <c r="AW3" s="36">
        <f>100*((AT3/AV3)-(AU3/AV3))</f>
        <v>2.6911468812877262</v>
      </c>
      <c r="AX3" s="48">
        <v>11793</v>
      </c>
      <c r="AY3" s="48">
        <v>9074</v>
      </c>
      <c r="AZ3" s="48">
        <v>21342</v>
      </c>
      <c r="BA3" s="36">
        <f>100*((AX3/AZ3)-(AY3/AZ3))</f>
        <v>12.740136819417113</v>
      </c>
      <c r="BB3" s="48">
        <v>7683</v>
      </c>
      <c r="BC3" s="48">
        <v>11918</v>
      </c>
      <c r="BD3" s="48">
        <v>20656</v>
      </c>
      <c r="BE3" s="36">
        <f>100*((BB3/BD3)-(BC3/BD3))</f>
        <v>-20.502517428350121</v>
      </c>
      <c r="BF3" s="48">
        <v>10725</v>
      </c>
      <c r="BG3" s="48">
        <v>9941</v>
      </c>
      <c r="BH3" s="48">
        <v>20742</v>
      </c>
      <c r="BI3" s="36">
        <f>100*((BF3/BH3)-(BG3/BH3))</f>
        <v>3.7797705139330784</v>
      </c>
      <c r="BJ3" s="48">
        <v>11381</v>
      </c>
      <c r="BK3" s="48">
        <v>9199</v>
      </c>
      <c r="BL3" s="48">
        <v>20621</v>
      </c>
      <c r="BM3" s="36">
        <f>100*((BJ3/BL3)-(BK3/BL3))</f>
        <v>10.581446098637315</v>
      </c>
      <c r="BN3" s="48">
        <v>8872</v>
      </c>
      <c r="BO3" s="48">
        <v>11789</v>
      </c>
      <c r="BP3" s="48">
        <v>20689</v>
      </c>
      <c r="BQ3" s="36">
        <f>100*((BN3/BP3)-(BO3/BP3))</f>
        <v>-14.099279810527326</v>
      </c>
    </row>
    <row r="4" spans="1:69" x14ac:dyDescent="0.2">
      <c r="A4" s="55" t="s">
        <v>74</v>
      </c>
      <c r="B4" s="56">
        <f t="shared" ref="B4:B67" si="0">AVERAGE(C4:E4)</f>
        <v>8.0092845129691366</v>
      </c>
      <c r="C4" s="57">
        <f>AVERAGE(I4,M4,Q4,U4)</f>
        <v>24.963819190112037</v>
      </c>
      <c r="D4" s="58">
        <f t="shared" ref="D4:D67" si="1">AVERAGE(Y4,AC4,AG4,AK4,AO4,AS4,AW4)</f>
        <v>1.6208437709009604</v>
      </c>
      <c r="E4" s="57">
        <f t="shared" ref="E4:E67" si="2">AVERAGE(BA4,BE4,BI4,BM4,BQ4)</f>
        <v>-2.5568094221055908</v>
      </c>
      <c r="F4" s="59">
        <v>14327</v>
      </c>
      <c r="G4" s="60">
        <v>7158</v>
      </c>
      <c r="H4" s="60">
        <v>22927</v>
      </c>
      <c r="I4" s="61">
        <f t="shared" ref="I4:I67" si="3">100*((F4/H4)-(G4/H4))</f>
        <v>31.268809700353295</v>
      </c>
      <c r="J4" s="59">
        <v>12872</v>
      </c>
      <c r="K4" s="60">
        <v>9658</v>
      </c>
      <c r="L4" s="60">
        <v>22565</v>
      </c>
      <c r="M4" s="36">
        <f t="shared" ref="M4:M67" si="4">100*((J4/L4)-(K4/L4))</f>
        <v>14.243297141590961</v>
      </c>
      <c r="N4" s="59">
        <v>14069</v>
      </c>
      <c r="O4" s="60">
        <v>7910</v>
      </c>
      <c r="P4" s="60">
        <v>22002</v>
      </c>
      <c r="Q4" s="36">
        <f t="shared" ref="Q4:Q67" si="5">100*((N4/P4)-(O4/P4))</f>
        <v>27.992909735478595</v>
      </c>
      <c r="R4" s="60">
        <v>14074</v>
      </c>
      <c r="S4" s="60">
        <v>8200</v>
      </c>
      <c r="T4" s="60">
        <v>22292</v>
      </c>
      <c r="U4" s="26">
        <f t="shared" ref="U4:U67" si="6">100*((R4/T4)-(S4/T4))</f>
        <v>26.350260183025298</v>
      </c>
      <c r="V4" s="62">
        <v>8521</v>
      </c>
      <c r="W4" s="63">
        <v>8640</v>
      </c>
      <c r="X4" s="63">
        <v>17900</v>
      </c>
      <c r="Y4" s="36">
        <f t="shared" ref="Y4:Y67" si="7">100*((V4/X4)-(W4/X4))</f>
        <v>-0.66480446927374426</v>
      </c>
      <c r="Z4" s="63">
        <v>9445</v>
      </c>
      <c r="AA4" s="63">
        <v>7705</v>
      </c>
      <c r="AB4" s="63">
        <v>17843</v>
      </c>
      <c r="AC4" s="36">
        <f t="shared" ref="AC4:AC67" si="8">100*((Z4/AB4)-(AA4/AB4))</f>
        <v>9.7517233649050024</v>
      </c>
      <c r="AD4" s="63">
        <v>9209</v>
      </c>
      <c r="AE4" s="63">
        <v>8523</v>
      </c>
      <c r="AF4" s="63">
        <v>17757</v>
      </c>
      <c r="AG4" s="36">
        <f t="shared" ref="AG4:AG67" si="9">100*((AD4/AF4)-(AE4/AF4))</f>
        <v>3.8632651911922111</v>
      </c>
      <c r="AH4" s="63">
        <v>8789</v>
      </c>
      <c r="AI4" s="63">
        <v>8096</v>
      </c>
      <c r="AJ4" s="63">
        <v>17821</v>
      </c>
      <c r="AK4" s="36">
        <f t="shared" ref="AK4:AK67" si="10">100*((AH4/AJ4)-(AI4/AJ4))</f>
        <v>3.8886706694349349</v>
      </c>
      <c r="AL4" s="63">
        <v>8951</v>
      </c>
      <c r="AM4" s="63">
        <v>7246</v>
      </c>
      <c r="AN4" s="63">
        <v>17382</v>
      </c>
      <c r="AO4" s="36">
        <f t="shared" ref="AO4:AO67" si="11">100*((AL4/AN4)-(AM4/AN4))</f>
        <v>9.8089978138304001</v>
      </c>
      <c r="AP4" s="63">
        <v>7517</v>
      </c>
      <c r="AQ4" s="63">
        <v>8543</v>
      </c>
      <c r="AR4" s="63">
        <v>17425</v>
      </c>
      <c r="AS4" s="36">
        <f t="shared" ref="AS4:AS67" si="12">100*((AP4/AR4)-(AQ4/AR4))</f>
        <v>-5.888091822094693</v>
      </c>
      <c r="AT4" s="63">
        <v>7303</v>
      </c>
      <c r="AU4" s="63">
        <v>8946</v>
      </c>
      <c r="AV4" s="63">
        <v>17453</v>
      </c>
      <c r="AW4" s="36">
        <f t="shared" ref="AW4:AW67" si="13">100*((AT4/AV4)-(AU4/AV4))</f>
        <v>-9.4138543516873838</v>
      </c>
      <c r="AX4" s="48">
        <v>12155</v>
      </c>
      <c r="AY4" s="48">
        <v>10098</v>
      </c>
      <c r="AZ4" s="48">
        <v>22720</v>
      </c>
      <c r="BA4" s="36">
        <f t="shared" ref="BA4:BA67" si="14">100*((AX4/AZ4)-(AY4/AZ4))</f>
        <v>9.0536971830985973</v>
      </c>
      <c r="BB4" s="48">
        <v>7594</v>
      </c>
      <c r="BC4" s="48">
        <v>13278</v>
      </c>
      <c r="BD4" s="48">
        <v>21928</v>
      </c>
      <c r="BE4" s="36">
        <f t="shared" ref="BE4:BE67" si="15">100*((BB4/BD4)-(BC4/BD4))</f>
        <v>-25.921196643560751</v>
      </c>
      <c r="BF4" s="48">
        <v>11053</v>
      </c>
      <c r="BG4" s="48">
        <v>11017</v>
      </c>
      <c r="BH4" s="48">
        <v>22143</v>
      </c>
      <c r="BI4" s="36">
        <f t="shared" ref="BI4:BI67" si="16">100*((BF4/BH4)-(BG4/BH4))</f>
        <v>0.1625795962606702</v>
      </c>
      <c r="BJ4" s="48">
        <v>11467</v>
      </c>
      <c r="BK4" s="48">
        <v>10291</v>
      </c>
      <c r="BL4" s="48">
        <v>21787</v>
      </c>
      <c r="BM4" s="36">
        <f t="shared" ref="BM4:BM67" si="17">100*((BJ4/BL4)-(BK4/BL4))</f>
        <v>5.3977142332583661</v>
      </c>
      <c r="BN4" s="48">
        <v>10764</v>
      </c>
      <c r="BO4" s="48">
        <v>11087</v>
      </c>
      <c r="BP4" s="48">
        <v>21871</v>
      </c>
      <c r="BQ4" s="36">
        <f t="shared" ref="BQ4:BQ67" si="18">100*((BN4/BP4)-(BO4/BP4))</f>
        <v>-1.4768414795848339</v>
      </c>
    </row>
    <row r="5" spans="1:69" x14ac:dyDescent="0.2">
      <c r="A5" s="55" t="s">
        <v>33</v>
      </c>
      <c r="B5" s="56">
        <f t="shared" si="0"/>
        <v>-24.530612143895041</v>
      </c>
      <c r="C5" s="57">
        <f t="shared" ref="C5:C68" si="19">AVERAGE(I5,M5,Q5,U5)</f>
        <v>-14.608375018620118</v>
      </c>
      <c r="D5" s="58">
        <f t="shared" si="1"/>
        <v>-23.702687836992514</v>
      </c>
      <c r="E5" s="57">
        <f t="shared" si="2"/>
        <v>-35.280773576072491</v>
      </c>
      <c r="F5" s="59">
        <v>9109</v>
      </c>
      <c r="G5" s="60">
        <v>9471</v>
      </c>
      <c r="H5" s="60">
        <v>20354</v>
      </c>
      <c r="I5" s="61">
        <f t="shared" si="3"/>
        <v>-1.778520192591132</v>
      </c>
      <c r="J5" s="59">
        <v>8629</v>
      </c>
      <c r="K5" s="60">
        <v>11569</v>
      </c>
      <c r="L5" s="60">
        <v>20239</v>
      </c>
      <c r="M5" s="36">
        <f t="shared" si="4"/>
        <v>-14.526409407579427</v>
      </c>
      <c r="N5" s="59">
        <v>7616</v>
      </c>
      <c r="O5" s="60">
        <v>12080</v>
      </c>
      <c r="P5" s="60">
        <v>19720</v>
      </c>
      <c r="Q5" s="36">
        <f t="shared" si="5"/>
        <v>-22.636916835699793</v>
      </c>
      <c r="R5" s="60">
        <v>7968</v>
      </c>
      <c r="S5" s="60">
        <v>11833</v>
      </c>
      <c r="T5" s="60">
        <v>19829</v>
      </c>
      <c r="U5" s="26">
        <f t="shared" si="6"/>
        <v>-19.491653638610117</v>
      </c>
      <c r="V5" s="62">
        <v>5173</v>
      </c>
      <c r="W5" s="63">
        <v>9658</v>
      </c>
      <c r="X5" s="63">
        <v>15474</v>
      </c>
      <c r="Y5" s="36">
        <f t="shared" si="7"/>
        <v>-28.984102365257851</v>
      </c>
      <c r="Z5" s="63">
        <v>6425</v>
      </c>
      <c r="AA5" s="63">
        <v>8275</v>
      </c>
      <c r="AB5" s="63">
        <v>15455</v>
      </c>
      <c r="AC5" s="36">
        <f t="shared" si="8"/>
        <v>-11.970236169524423</v>
      </c>
      <c r="AD5" s="63">
        <v>5717</v>
      </c>
      <c r="AE5" s="63">
        <v>9493</v>
      </c>
      <c r="AF5" s="63">
        <v>15226</v>
      </c>
      <c r="AG5" s="36">
        <f t="shared" si="9"/>
        <v>-24.79968474977013</v>
      </c>
      <c r="AH5" s="63">
        <v>5306</v>
      </c>
      <c r="AI5" s="63">
        <v>9127</v>
      </c>
      <c r="AJ5" s="63">
        <v>15413</v>
      </c>
      <c r="AK5" s="36">
        <f>100*((AH5/AJ5)-(AI5/AJ5))</f>
        <v>-24.790761045870369</v>
      </c>
      <c r="AL5" s="63">
        <v>5520</v>
      </c>
      <c r="AM5" s="63">
        <v>8555</v>
      </c>
      <c r="AN5" s="63">
        <v>15109</v>
      </c>
      <c r="AO5" s="36">
        <f t="shared" si="11"/>
        <v>-20.087365146601361</v>
      </c>
      <c r="AP5" s="63">
        <v>4897</v>
      </c>
      <c r="AQ5" s="63">
        <v>8826</v>
      </c>
      <c r="AR5" s="63">
        <v>15099</v>
      </c>
      <c r="AS5" s="36">
        <f t="shared" si="12"/>
        <v>-26.021590833830061</v>
      </c>
      <c r="AT5" s="63">
        <v>4693</v>
      </c>
      <c r="AU5" s="63">
        <v>9129</v>
      </c>
      <c r="AV5" s="63">
        <v>15158</v>
      </c>
      <c r="AW5" s="36">
        <f t="shared" si="13"/>
        <v>-29.265074548093416</v>
      </c>
      <c r="AX5" s="48">
        <v>7326</v>
      </c>
      <c r="AY5" s="48">
        <v>12732</v>
      </c>
      <c r="AZ5" s="48">
        <v>20555</v>
      </c>
      <c r="BA5" s="36">
        <f t="shared" si="14"/>
        <v>-26.300170274872293</v>
      </c>
      <c r="BB5" s="48">
        <v>4768</v>
      </c>
      <c r="BC5" s="48">
        <v>14584</v>
      </c>
      <c r="BD5" s="48">
        <v>20056</v>
      </c>
      <c r="BE5" s="36">
        <f t="shared" si="15"/>
        <v>-48.942959712804146</v>
      </c>
      <c r="BF5" s="48">
        <v>7442</v>
      </c>
      <c r="BG5" s="48">
        <v>12759</v>
      </c>
      <c r="BH5" s="48">
        <v>20264</v>
      </c>
      <c r="BI5" s="36">
        <f t="shared" si="16"/>
        <v>-26.238649822345046</v>
      </c>
      <c r="BJ5" s="48">
        <v>5813</v>
      </c>
      <c r="BK5" s="48">
        <v>13941</v>
      </c>
      <c r="BL5" s="48">
        <v>19779</v>
      </c>
      <c r="BM5" s="36">
        <f t="shared" si="17"/>
        <v>-41.094089691086509</v>
      </c>
      <c r="BN5" s="48">
        <v>5931</v>
      </c>
      <c r="BO5" s="48">
        <v>12610</v>
      </c>
      <c r="BP5" s="48">
        <v>19744</v>
      </c>
      <c r="BQ5" s="36">
        <f t="shared" si="18"/>
        <v>-33.827998379254453</v>
      </c>
    </row>
    <row r="6" spans="1:69" x14ac:dyDescent="0.2">
      <c r="A6" s="55" t="s">
        <v>13</v>
      </c>
      <c r="B6" s="56">
        <f t="shared" si="0"/>
        <v>1.7380446232294655</v>
      </c>
      <c r="C6" s="57">
        <f t="shared" si="19"/>
        <v>15.730404138186465</v>
      </c>
      <c r="D6" s="58">
        <f t="shared" si="1"/>
        <v>-1.6610405819989253</v>
      </c>
      <c r="E6" s="57">
        <f t="shared" si="2"/>
        <v>-8.8552296864991433</v>
      </c>
      <c r="F6" s="59">
        <v>11387</v>
      </c>
      <c r="G6" s="60">
        <v>5858</v>
      </c>
      <c r="H6" s="60">
        <v>18666</v>
      </c>
      <c r="I6" s="61">
        <f t="shared" si="3"/>
        <v>29.620700739312117</v>
      </c>
      <c r="J6" s="59">
        <v>9705</v>
      </c>
      <c r="K6" s="60">
        <v>8493</v>
      </c>
      <c r="L6" s="60">
        <v>18247</v>
      </c>
      <c r="M6" s="36">
        <f t="shared" si="4"/>
        <v>6.6421877568915431</v>
      </c>
      <c r="N6" s="59">
        <v>9463</v>
      </c>
      <c r="O6" s="60">
        <v>8439</v>
      </c>
      <c r="P6" s="60">
        <v>17932</v>
      </c>
      <c r="Q6" s="36">
        <f t="shared" si="5"/>
        <v>5.7104617443676116</v>
      </c>
      <c r="R6" s="60">
        <v>10904</v>
      </c>
      <c r="S6" s="60">
        <v>7122</v>
      </c>
      <c r="T6" s="60">
        <v>18054</v>
      </c>
      <c r="U6" s="26">
        <f t="shared" si="6"/>
        <v>20.948266312174585</v>
      </c>
      <c r="V6" s="62">
        <v>6384</v>
      </c>
      <c r="W6" s="63">
        <v>7061</v>
      </c>
      <c r="X6" s="63">
        <v>14181</v>
      </c>
      <c r="Y6" s="36">
        <f t="shared" si="7"/>
        <v>-4.7739933714124492</v>
      </c>
      <c r="Z6" s="63">
        <v>6779</v>
      </c>
      <c r="AA6" s="63">
        <v>6501</v>
      </c>
      <c r="AB6" s="63">
        <v>14059</v>
      </c>
      <c r="AC6" s="36">
        <f t="shared" si="8"/>
        <v>1.9773810370581124</v>
      </c>
      <c r="AD6" s="63">
        <v>7545</v>
      </c>
      <c r="AE6" s="63">
        <v>6488</v>
      </c>
      <c r="AF6" s="63">
        <v>14058</v>
      </c>
      <c r="AG6" s="36">
        <f t="shared" si="9"/>
        <v>7.5188504765969553</v>
      </c>
      <c r="AH6" s="63">
        <v>6712</v>
      </c>
      <c r="AI6" s="63">
        <v>6493</v>
      </c>
      <c r="AJ6" s="63">
        <v>14136</v>
      </c>
      <c r="AK6" s="36">
        <f t="shared" si="10"/>
        <v>1.5492359932088251</v>
      </c>
      <c r="AL6" s="63">
        <v>6697</v>
      </c>
      <c r="AM6" s="63">
        <v>5992</v>
      </c>
      <c r="AN6" s="63">
        <v>13749</v>
      </c>
      <c r="AO6" s="36">
        <f t="shared" si="11"/>
        <v>5.1276456469561413</v>
      </c>
      <c r="AP6" s="63">
        <v>5653</v>
      </c>
      <c r="AQ6" s="63">
        <v>6936</v>
      </c>
      <c r="AR6" s="63">
        <v>13841</v>
      </c>
      <c r="AS6" s="36">
        <f t="shared" si="12"/>
        <v>-9.2695614478722597</v>
      </c>
      <c r="AT6" s="63">
        <v>5421</v>
      </c>
      <c r="AU6" s="63">
        <v>7331</v>
      </c>
      <c r="AV6" s="63">
        <v>13884</v>
      </c>
      <c r="AW6" s="36">
        <f t="shared" si="13"/>
        <v>-13.756842408527802</v>
      </c>
      <c r="AX6" s="48">
        <v>9575</v>
      </c>
      <c r="AY6" s="48">
        <v>8786</v>
      </c>
      <c r="AZ6" s="48">
        <v>18879</v>
      </c>
      <c r="BA6" s="36">
        <f t="shared" si="14"/>
        <v>4.1792467821388843</v>
      </c>
      <c r="BB6" s="48">
        <v>5968</v>
      </c>
      <c r="BC6" s="48">
        <v>11250</v>
      </c>
      <c r="BD6" s="48">
        <v>18184</v>
      </c>
      <c r="BE6" s="36">
        <f t="shared" si="15"/>
        <v>-29.047514298284206</v>
      </c>
      <c r="BF6" s="48">
        <v>8992</v>
      </c>
      <c r="BG6" s="48">
        <v>9323</v>
      </c>
      <c r="BH6" s="48">
        <v>18379</v>
      </c>
      <c r="BI6" s="36">
        <f t="shared" si="16"/>
        <v>-1.8009684966537931</v>
      </c>
      <c r="BJ6" s="48">
        <v>7692</v>
      </c>
      <c r="BK6" s="48">
        <v>10401</v>
      </c>
      <c r="BL6" s="48">
        <v>18125</v>
      </c>
      <c r="BM6" s="36">
        <f t="shared" si="17"/>
        <v>-14.946206896551729</v>
      </c>
      <c r="BN6" s="48">
        <v>8908</v>
      </c>
      <c r="BO6" s="48">
        <v>9396</v>
      </c>
      <c r="BP6" s="48">
        <v>18341</v>
      </c>
      <c r="BQ6" s="36">
        <f t="shared" si="18"/>
        <v>-2.6607055231448684</v>
      </c>
    </row>
    <row r="7" spans="1:69" x14ac:dyDescent="0.2">
      <c r="A7" s="55" t="s">
        <v>71</v>
      </c>
      <c r="B7" s="56">
        <f t="shared" si="0"/>
        <v>1.8593287139693053</v>
      </c>
      <c r="C7" s="57">
        <f t="shared" si="19"/>
        <v>15.464280825945286</v>
      </c>
      <c r="D7" s="58">
        <f t="shared" si="1"/>
        <v>-2.1325022275812597</v>
      </c>
      <c r="E7" s="57">
        <f t="shared" si="2"/>
        <v>-7.7537924564561109</v>
      </c>
      <c r="F7" s="59">
        <v>12870</v>
      </c>
      <c r="G7" s="60">
        <v>7111</v>
      </c>
      <c r="H7" s="60">
        <v>21786</v>
      </c>
      <c r="I7" s="61">
        <f t="shared" si="3"/>
        <v>26.434407417607638</v>
      </c>
      <c r="J7" s="59">
        <v>8978</v>
      </c>
      <c r="K7" s="60">
        <v>12356</v>
      </c>
      <c r="L7" s="60">
        <v>21345</v>
      </c>
      <c r="M7" s="36">
        <f t="shared" si="4"/>
        <v>-15.825720309205909</v>
      </c>
      <c r="N7" s="59">
        <v>13897</v>
      </c>
      <c r="O7" s="60">
        <v>7440</v>
      </c>
      <c r="P7" s="60">
        <v>21348</v>
      </c>
      <c r="Q7" s="36">
        <f t="shared" si="5"/>
        <v>30.246393104740488</v>
      </c>
      <c r="R7" s="60">
        <v>13021</v>
      </c>
      <c r="S7" s="60">
        <v>8498</v>
      </c>
      <c r="T7" s="60">
        <v>21536</v>
      </c>
      <c r="U7" s="26">
        <f t="shared" si="6"/>
        <v>21.002043090638928</v>
      </c>
      <c r="V7" s="62">
        <v>7412</v>
      </c>
      <c r="W7" s="63">
        <v>8708</v>
      </c>
      <c r="X7" s="63">
        <v>16945</v>
      </c>
      <c r="Y7" s="36">
        <f t="shared" si="7"/>
        <v>-7.6482738270876318</v>
      </c>
      <c r="Z7" s="63">
        <v>7990</v>
      </c>
      <c r="AA7" s="63">
        <v>8861</v>
      </c>
      <c r="AB7" s="63">
        <v>16875</v>
      </c>
      <c r="AC7" s="36">
        <f t="shared" si="8"/>
        <v>-5.161481481481478</v>
      </c>
      <c r="AD7" s="63">
        <v>8725</v>
      </c>
      <c r="AE7" s="63">
        <v>8065</v>
      </c>
      <c r="AF7" s="63">
        <v>16828</v>
      </c>
      <c r="AG7" s="36">
        <f t="shared" si="9"/>
        <v>3.9220347040646586</v>
      </c>
      <c r="AH7" s="63">
        <v>7911</v>
      </c>
      <c r="AI7" s="63">
        <v>7961</v>
      </c>
      <c r="AJ7" s="63">
        <v>16845</v>
      </c>
      <c r="AK7" s="36">
        <f t="shared" si="10"/>
        <v>-0.29682398337785298</v>
      </c>
      <c r="AL7" s="63">
        <v>8023</v>
      </c>
      <c r="AM7" s="63">
        <v>6980</v>
      </c>
      <c r="AN7" s="63">
        <v>16338</v>
      </c>
      <c r="AO7" s="36">
        <f t="shared" si="11"/>
        <v>6.3838903170522707</v>
      </c>
      <c r="AP7" s="63">
        <v>7017</v>
      </c>
      <c r="AQ7" s="63">
        <v>7848</v>
      </c>
      <c r="AR7" s="63">
        <v>16357</v>
      </c>
      <c r="AS7" s="36">
        <f t="shared" si="12"/>
        <v>-5.0803937152289533</v>
      </c>
      <c r="AT7" s="63">
        <v>6918</v>
      </c>
      <c r="AU7" s="63">
        <v>8072</v>
      </c>
      <c r="AV7" s="63">
        <v>16377</v>
      </c>
      <c r="AW7" s="36">
        <f t="shared" si="13"/>
        <v>-7.0464676070098324</v>
      </c>
      <c r="AX7" s="48">
        <v>11313</v>
      </c>
      <c r="AY7" s="48">
        <v>10130</v>
      </c>
      <c r="AZ7" s="48">
        <v>21964</v>
      </c>
      <c r="BA7" s="36">
        <f t="shared" si="14"/>
        <v>5.3860863230741183</v>
      </c>
      <c r="BB7" s="48">
        <v>6838</v>
      </c>
      <c r="BC7" s="48">
        <v>13661</v>
      </c>
      <c r="BD7" s="48">
        <v>21424</v>
      </c>
      <c r="BE7" s="36">
        <f t="shared" si="15"/>
        <v>-31.847460791635552</v>
      </c>
      <c r="BF7" s="48">
        <v>6820</v>
      </c>
      <c r="BG7" s="48">
        <v>13780</v>
      </c>
      <c r="BH7" s="48">
        <v>21511</v>
      </c>
      <c r="BI7" s="36">
        <f t="shared" si="16"/>
        <v>-32.355539026544555</v>
      </c>
      <c r="BJ7" s="48">
        <v>12971</v>
      </c>
      <c r="BK7" s="48">
        <v>8421</v>
      </c>
      <c r="BL7" s="48">
        <v>21414</v>
      </c>
      <c r="BM7" s="36">
        <f t="shared" si="17"/>
        <v>21.247781824974314</v>
      </c>
      <c r="BN7" s="48">
        <v>9837</v>
      </c>
      <c r="BO7" s="48">
        <v>10092</v>
      </c>
      <c r="BP7" s="48">
        <v>21253</v>
      </c>
      <c r="BQ7" s="36">
        <f t="shared" si="18"/>
        <v>-1.1998306121488722</v>
      </c>
    </row>
    <row r="8" spans="1:69" x14ac:dyDescent="0.2">
      <c r="A8" s="55" t="s">
        <v>41</v>
      </c>
      <c r="B8" s="56">
        <f t="shared" si="0"/>
        <v>24.089390075728009</v>
      </c>
      <c r="C8" s="57">
        <f t="shared" si="19"/>
        <v>47.762930368831846</v>
      </c>
      <c r="D8" s="58">
        <f t="shared" si="1"/>
        <v>16.425171762392939</v>
      </c>
      <c r="E8" s="57">
        <f t="shared" si="2"/>
        <v>8.0800680959592448</v>
      </c>
      <c r="F8" s="59">
        <v>14864</v>
      </c>
      <c r="G8" s="60">
        <v>5006</v>
      </c>
      <c r="H8" s="60">
        <v>21157</v>
      </c>
      <c r="I8" s="61">
        <f t="shared" si="3"/>
        <v>46.594507727938741</v>
      </c>
      <c r="J8" s="59">
        <v>10878</v>
      </c>
      <c r="K8" s="60">
        <v>9699</v>
      </c>
      <c r="L8" s="60">
        <v>20597</v>
      </c>
      <c r="M8" s="36">
        <f t="shared" si="4"/>
        <v>5.7241345827062249</v>
      </c>
      <c r="N8" s="59">
        <v>14357</v>
      </c>
      <c r="O8" s="60">
        <v>6075</v>
      </c>
      <c r="P8" s="60">
        <v>20446</v>
      </c>
      <c r="Q8" s="36">
        <f t="shared" si="5"/>
        <v>40.506700577129997</v>
      </c>
      <c r="R8" s="60">
        <v>18276</v>
      </c>
      <c r="S8" s="60">
        <v>0</v>
      </c>
      <c r="T8" s="60">
        <v>18606</v>
      </c>
      <c r="U8" s="26">
        <f t="shared" si="6"/>
        <v>98.226378587552404</v>
      </c>
      <c r="V8" s="62">
        <v>7860</v>
      </c>
      <c r="W8" s="63">
        <v>6265</v>
      </c>
      <c r="X8" s="63">
        <v>14794</v>
      </c>
      <c r="Y8" s="36">
        <f t="shared" si="7"/>
        <v>10.781397863998921</v>
      </c>
      <c r="Z8" s="63">
        <v>7863</v>
      </c>
      <c r="AA8" s="63">
        <v>6818</v>
      </c>
      <c r="AB8" s="63">
        <v>14704</v>
      </c>
      <c r="AC8" s="36">
        <f t="shared" si="8"/>
        <v>7.1069096844396054</v>
      </c>
      <c r="AD8" s="63">
        <v>9920</v>
      </c>
      <c r="AE8" s="63">
        <v>4694</v>
      </c>
      <c r="AF8" s="63">
        <v>14622</v>
      </c>
      <c r="AG8" s="36">
        <f t="shared" si="9"/>
        <v>35.740664751743942</v>
      </c>
      <c r="AH8" s="63">
        <v>8517</v>
      </c>
      <c r="AI8" s="63">
        <v>5436</v>
      </c>
      <c r="AJ8" s="63">
        <v>14737</v>
      </c>
      <c r="AK8" s="36">
        <f t="shared" si="10"/>
        <v>20.906561715410199</v>
      </c>
      <c r="AL8" s="63">
        <v>8477</v>
      </c>
      <c r="AM8" s="63">
        <v>4803</v>
      </c>
      <c r="AN8" s="63">
        <v>14345</v>
      </c>
      <c r="AO8" s="36">
        <f t="shared" si="11"/>
        <v>25.611711397699544</v>
      </c>
      <c r="AP8" s="63">
        <v>7295</v>
      </c>
      <c r="AQ8" s="63">
        <v>5936</v>
      </c>
      <c r="AR8" s="63">
        <v>14415</v>
      </c>
      <c r="AS8" s="36">
        <f t="shared" si="12"/>
        <v>9.427679500520286</v>
      </c>
      <c r="AT8" s="63">
        <v>7085</v>
      </c>
      <c r="AU8" s="63">
        <v>6307</v>
      </c>
      <c r="AV8" s="63">
        <v>14404</v>
      </c>
      <c r="AW8" s="36">
        <f t="shared" si="13"/>
        <v>5.4012774229380724</v>
      </c>
      <c r="AX8" s="48">
        <v>12669</v>
      </c>
      <c r="AY8" s="48">
        <v>7423</v>
      </c>
      <c r="AZ8" s="48">
        <v>20499</v>
      </c>
      <c r="BA8" s="36">
        <f t="shared" si="14"/>
        <v>25.591492267915513</v>
      </c>
      <c r="BB8" s="48">
        <v>7185</v>
      </c>
      <c r="BC8" s="48">
        <v>11855</v>
      </c>
      <c r="BD8" s="48">
        <v>19981</v>
      </c>
      <c r="BE8" s="36">
        <f t="shared" si="15"/>
        <v>-23.372203593413744</v>
      </c>
      <c r="BF8" s="48">
        <v>7550</v>
      </c>
      <c r="BG8" s="48">
        <v>11463</v>
      </c>
      <c r="BH8" s="48">
        <v>20017</v>
      </c>
      <c r="BI8" s="36">
        <f t="shared" si="16"/>
        <v>-19.548383873707355</v>
      </c>
      <c r="BJ8" s="48">
        <v>12308</v>
      </c>
      <c r="BK8" s="48">
        <v>7380</v>
      </c>
      <c r="BL8" s="48">
        <v>19695</v>
      </c>
      <c r="BM8" s="36">
        <f t="shared" si="17"/>
        <v>25.021579080985017</v>
      </c>
      <c r="BN8" s="48">
        <v>13043</v>
      </c>
      <c r="BO8" s="48">
        <v>6611</v>
      </c>
      <c r="BP8" s="48">
        <v>19665</v>
      </c>
      <c r="BQ8" s="36">
        <f t="shared" si="18"/>
        <v>32.707856598016789</v>
      </c>
    </row>
    <row r="9" spans="1:69" x14ac:dyDescent="0.2">
      <c r="A9" s="55" t="s">
        <v>40</v>
      </c>
      <c r="B9" s="56">
        <f t="shared" si="0"/>
        <v>16.840406552862746</v>
      </c>
      <c r="C9" s="57">
        <f t="shared" si="19"/>
        <v>34.487210502846267</v>
      </c>
      <c r="D9" s="58">
        <f t="shared" si="1"/>
        <v>10.43763929722112</v>
      </c>
      <c r="E9" s="57">
        <f t="shared" si="2"/>
        <v>5.5963698585208528</v>
      </c>
      <c r="F9" s="59">
        <v>14042</v>
      </c>
      <c r="G9" s="60">
        <v>6452</v>
      </c>
      <c r="H9" s="60">
        <v>22072</v>
      </c>
      <c r="I9" s="61">
        <f t="shared" si="3"/>
        <v>34.387459224356647</v>
      </c>
      <c r="J9" s="59">
        <v>14081</v>
      </c>
      <c r="K9" s="60">
        <v>7195</v>
      </c>
      <c r="L9" s="60">
        <v>21293</v>
      </c>
      <c r="M9" s="36">
        <f t="shared" si="4"/>
        <v>32.339266425585876</v>
      </c>
      <c r="N9" s="59">
        <v>14752</v>
      </c>
      <c r="O9" s="60">
        <v>6453</v>
      </c>
      <c r="P9" s="60">
        <v>21224</v>
      </c>
      <c r="Q9" s="36">
        <f t="shared" si="5"/>
        <v>39.101960045231813</v>
      </c>
      <c r="R9" s="60">
        <v>14023</v>
      </c>
      <c r="S9" s="60">
        <v>7201</v>
      </c>
      <c r="T9" s="60">
        <v>21239</v>
      </c>
      <c r="U9" s="26">
        <f t="shared" si="6"/>
        <v>32.120156316210753</v>
      </c>
      <c r="V9" s="62">
        <v>7229</v>
      </c>
      <c r="W9" s="63">
        <v>6515</v>
      </c>
      <c r="X9" s="63">
        <v>14419</v>
      </c>
      <c r="Y9" s="36">
        <f t="shared" si="7"/>
        <v>4.9517997087176635</v>
      </c>
      <c r="Z9" s="63">
        <v>7550</v>
      </c>
      <c r="AA9" s="63">
        <v>6138</v>
      </c>
      <c r="AB9" s="63">
        <v>14273</v>
      </c>
      <c r="AC9" s="36">
        <f t="shared" si="8"/>
        <v>9.8928045960905209</v>
      </c>
      <c r="AD9" s="63">
        <v>8562</v>
      </c>
      <c r="AE9" s="63">
        <v>5572</v>
      </c>
      <c r="AF9" s="63">
        <v>14149</v>
      </c>
      <c r="AG9" s="36">
        <f t="shared" si="9"/>
        <v>21.132235493674468</v>
      </c>
      <c r="AH9" s="63">
        <v>7732</v>
      </c>
      <c r="AI9" s="63">
        <v>5830</v>
      </c>
      <c r="AJ9" s="63">
        <v>14368</v>
      </c>
      <c r="AK9" s="36">
        <f t="shared" si="10"/>
        <v>13.237750556792871</v>
      </c>
      <c r="AL9" s="63">
        <v>7937</v>
      </c>
      <c r="AM9" s="63">
        <v>5075</v>
      </c>
      <c r="AN9" s="63">
        <v>14004</v>
      </c>
      <c r="AO9" s="36">
        <f t="shared" si="11"/>
        <v>20.437017994858607</v>
      </c>
      <c r="AP9" s="63">
        <v>6548</v>
      </c>
      <c r="AQ9" s="63">
        <v>6142</v>
      </c>
      <c r="AR9" s="63">
        <v>13945</v>
      </c>
      <c r="AS9" s="36">
        <f t="shared" si="12"/>
        <v>2.9114377913230571</v>
      </c>
      <c r="AT9" s="63">
        <v>6423</v>
      </c>
      <c r="AU9" s="63">
        <v>6353</v>
      </c>
      <c r="AV9" s="63">
        <v>13988</v>
      </c>
      <c r="AW9" s="36">
        <f t="shared" si="13"/>
        <v>0.5004289390906469</v>
      </c>
      <c r="AX9" s="48">
        <v>12492</v>
      </c>
      <c r="AY9" s="48">
        <v>9022</v>
      </c>
      <c r="AZ9" s="48">
        <v>21960</v>
      </c>
      <c r="BA9" s="36">
        <f t="shared" si="14"/>
        <v>15.80145719489982</v>
      </c>
      <c r="BB9" s="48">
        <v>7100</v>
      </c>
      <c r="BC9" s="48">
        <v>13082</v>
      </c>
      <c r="BD9" s="48">
        <v>21115</v>
      </c>
      <c r="BE9" s="36">
        <f t="shared" si="15"/>
        <v>-28.330570684347624</v>
      </c>
      <c r="BF9" s="48">
        <v>9961</v>
      </c>
      <c r="BG9" s="48">
        <v>11345</v>
      </c>
      <c r="BH9" s="48">
        <v>21534</v>
      </c>
      <c r="BI9" s="36">
        <f t="shared" si="16"/>
        <v>-6.4270456023033331</v>
      </c>
      <c r="BJ9" s="48">
        <v>13375</v>
      </c>
      <c r="BK9" s="48">
        <v>7411</v>
      </c>
      <c r="BL9" s="48">
        <v>20812</v>
      </c>
      <c r="BM9" s="36">
        <f t="shared" si="17"/>
        <v>28.656544301364594</v>
      </c>
      <c r="BN9" s="48">
        <v>12073</v>
      </c>
      <c r="BO9" s="48">
        <v>8337</v>
      </c>
      <c r="BP9" s="48">
        <v>20436</v>
      </c>
      <c r="BQ9" s="36">
        <f t="shared" si="18"/>
        <v>18.281464082990805</v>
      </c>
    </row>
    <row r="10" spans="1:69" x14ac:dyDescent="0.2">
      <c r="A10" s="55" t="s">
        <v>64</v>
      </c>
      <c r="B10" s="56">
        <f t="shared" si="0"/>
        <v>21.83173167824431</v>
      </c>
      <c r="C10" s="57">
        <f t="shared" si="19"/>
        <v>35.930243271005359</v>
      </c>
      <c r="D10" s="58">
        <f t="shared" si="1"/>
        <v>23.017194401921792</v>
      </c>
      <c r="E10" s="57">
        <f t="shared" si="2"/>
        <v>6.5477573618057816</v>
      </c>
      <c r="F10" s="59">
        <v>14018</v>
      </c>
      <c r="G10" s="60">
        <v>6585</v>
      </c>
      <c r="H10" s="60">
        <v>22296</v>
      </c>
      <c r="I10" s="61">
        <f t="shared" si="3"/>
        <v>33.337818442770008</v>
      </c>
      <c r="J10" s="59">
        <v>14550</v>
      </c>
      <c r="K10" s="60">
        <v>6921</v>
      </c>
      <c r="L10" s="60">
        <v>21502</v>
      </c>
      <c r="M10" s="36">
        <f t="shared" si="4"/>
        <v>35.48042042600688</v>
      </c>
      <c r="N10" s="59">
        <v>14483</v>
      </c>
      <c r="O10" s="60">
        <v>6885</v>
      </c>
      <c r="P10" s="60">
        <v>21390</v>
      </c>
      <c r="Q10" s="36">
        <f t="shared" si="5"/>
        <v>35.521271622253387</v>
      </c>
      <c r="R10" s="60">
        <v>14882</v>
      </c>
      <c r="S10" s="60">
        <v>6465</v>
      </c>
      <c r="T10" s="60">
        <v>21373</v>
      </c>
      <c r="U10" s="26">
        <f t="shared" si="6"/>
        <v>39.381462592991163</v>
      </c>
      <c r="V10" s="62">
        <v>7333</v>
      </c>
      <c r="W10" s="63">
        <v>6113</v>
      </c>
      <c r="X10" s="63">
        <v>14049</v>
      </c>
      <c r="Y10" s="36">
        <f t="shared" si="7"/>
        <v>8.6838920919638465</v>
      </c>
      <c r="Z10" s="63">
        <v>6854</v>
      </c>
      <c r="AA10" s="63">
        <v>6563</v>
      </c>
      <c r="AB10" s="63">
        <v>14015</v>
      </c>
      <c r="AC10" s="36">
        <f t="shared" si="8"/>
        <v>2.0763467713164507</v>
      </c>
      <c r="AD10" s="63">
        <v>11284</v>
      </c>
      <c r="AE10" s="63">
        <v>0</v>
      </c>
      <c r="AF10" s="63">
        <v>11576</v>
      </c>
      <c r="AG10" s="36">
        <f t="shared" si="9"/>
        <v>97.477539737387701</v>
      </c>
      <c r="AH10" s="63">
        <v>7666</v>
      </c>
      <c r="AI10" s="63">
        <v>5584</v>
      </c>
      <c r="AJ10" s="63">
        <v>14001</v>
      </c>
      <c r="AK10" s="36">
        <f t="shared" si="10"/>
        <v>14.870366402399826</v>
      </c>
      <c r="AL10" s="63">
        <v>8407</v>
      </c>
      <c r="AM10" s="63">
        <v>4437</v>
      </c>
      <c r="AN10" s="63">
        <v>13722</v>
      </c>
      <c r="AO10" s="36">
        <f t="shared" si="11"/>
        <v>28.931642617694209</v>
      </c>
      <c r="AP10" s="63">
        <v>6676</v>
      </c>
      <c r="AQ10" s="63">
        <v>5720</v>
      </c>
      <c r="AR10" s="63">
        <v>13578</v>
      </c>
      <c r="AS10" s="36">
        <f t="shared" si="12"/>
        <v>7.0408012962144664</v>
      </c>
      <c r="AT10" s="63">
        <v>6406</v>
      </c>
      <c r="AU10" s="63">
        <v>6127</v>
      </c>
      <c r="AV10" s="63">
        <v>13678</v>
      </c>
      <c r="AW10" s="36">
        <f t="shared" si="13"/>
        <v>2.0397718964760947</v>
      </c>
      <c r="AX10" s="48">
        <v>12200</v>
      </c>
      <c r="AY10" s="48">
        <v>8649</v>
      </c>
      <c r="AZ10" s="48">
        <v>21330</v>
      </c>
      <c r="BA10" s="36">
        <f t="shared" si="14"/>
        <v>16.647913736521335</v>
      </c>
      <c r="BB10" s="48">
        <v>7181</v>
      </c>
      <c r="BC10" s="48">
        <v>12448</v>
      </c>
      <c r="BD10" s="48">
        <v>20568</v>
      </c>
      <c r="BE10" s="36">
        <f t="shared" si="15"/>
        <v>-25.607740178918714</v>
      </c>
      <c r="BF10" s="48">
        <v>9977</v>
      </c>
      <c r="BG10" s="48">
        <v>10947</v>
      </c>
      <c r="BH10" s="48">
        <v>20986</v>
      </c>
      <c r="BI10" s="36">
        <f t="shared" si="16"/>
        <v>-4.6221290384065581</v>
      </c>
      <c r="BJ10" s="48">
        <v>12640</v>
      </c>
      <c r="BK10" s="48">
        <v>7460</v>
      </c>
      <c r="BL10" s="48">
        <v>20135</v>
      </c>
      <c r="BM10" s="36">
        <f t="shared" si="17"/>
        <v>25.726347156692331</v>
      </c>
      <c r="BN10" s="48">
        <v>12076</v>
      </c>
      <c r="BO10" s="48">
        <v>7946</v>
      </c>
      <c r="BP10" s="48">
        <v>20054</v>
      </c>
      <c r="BQ10" s="36">
        <f t="shared" si="18"/>
        <v>20.594395133140512</v>
      </c>
    </row>
    <row r="11" spans="1:69" x14ac:dyDescent="0.2">
      <c r="A11" s="55" t="s">
        <v>32</v>
      </c>
      <c r="B11" s="56">
        <f t="shared" si="0"/>
        <v>2.5338237484453434</v>
      </c>
      <c r="C11" s="57">
        <f t="shared" si="19"/>
        <v>10.83536317427345</v>
      </c>
      <c r="D11" s="58">
        <f t="shared" si="1"/>
        <v>1.7570577748486698</v>
      </c>
      <c r="E11" s="57">
        <f t="shared" si="2"/>
        <v>-4.9909497037860895</v>
      </c>
      <c r="F11" s="59">
        <v>10709</v>
      </c>
      <c r="G11" s="60">
        <v>8309</v>
      </c>
      <c r="H11" s="60">
        <v>20896</v>
      </c>
      <c r="I11" s="61">
        <f t="shared" si="3"/>
        <v>11.485451761102606</v>
      </c>
      <c r="J11" s="59">
        <v>11745</v>
      </c>
      <c r="K11" s="60">
        <v>8143</v>
      </c>
      <c r="L11" s="60">
        <v>19941</v>
      </c>
      <c r="M11" s="36">
        <f t="shared" si="4"/>
        <v>18.063286695752474</v>
      </c>
      <c r="N11" s="59">
        <v>9921</v>
      </c>
      <c r="O11" s="60">
        <v>9060</v>
      </c>
      <c r="P11" s="60">
        <v>19978</v>
      </c>
      <c r="Q11" s="36">
        <f t="shared" si="5"/>
        <v>4.3097407147862645</v>
      </c>
      <c r="R11" s="60">
        <v>10961</v>
      </c>
      <c r="S11" s="60">
        <v>9059</v>
      </c>
      <c r="T11" s="60">
        <v>20057</v>
      </c>
      <c r="U11" s="26">
        <f t="shared" si="6"/>
        <v>9.4829735254524543</v>
      </c>
      <c r="V11" s="62">
        <v>6286</v>
      </c>
      <c r="W11" s="63">
        <v>6736</v>
      </c>
      <c r="X11" s="63">
        <v>13565</v>
      </c>
      <c r="Y11" s="36">
        <f t="shared" si="7"/>
        <v>-3.31736085514191</v>
      </c>
      <c r="Z11" s="63">
        <v>6332</v>
      </c>
      <c r="AA11" s="63">
        <v>6405</v>
      </c>
      <c r="AB11" s="63">
        <v>13405</v>
      </c>
      <c r="AC11" s="36">
        <f t="shared" si="8"/>
        <v>-0.54457292055203332</v>
      </c>
      <c r="AD11" s="63">
        <v>7292</v>
      </c>
      <c r="AE11" s="63">
        <v>5972</v>
      </c>
      <c r="AF11" s="63">
        <v>13282</v>
      </c>
      <c r="AG11" s="36">
        <f t="shared" si="9"/>
        <v>9.9382623098930924</v>
      </c>
      <c r="AH11" s="63">
        <v>6512</v>
      </c>
      <c r="AI11" s="63">
        <v>6214</v>
      </c>
      <c r="AJ11" s="63">
        <v>13478</v>
      </c>
      <c r="AK11" s="36">
        <f t="shared" si="10"/>
        <v>2.2110105356877852</v>
      </c>
      <c r="AL11" s="63">
        <v>6968</v>
      </c>
      <c r="AM11" s="63">
        <v>5242</v>
      </c>
      <c r="AN11" s="63">
        <v>13083</v>
      </c>
      <c r="AO11" s="36">
        <f t="shared" si="11"/>
        <v>13.192692807460061</v>
      </c>
      <c r="AP11" s="63">
        <v>5760</v>
      </c>
      <c r="AQ11" s="63">
        <v>6091</v>
      </c>
      <c r="AR11" s="63">
        <v>13037</v>
      </c>
      <c r="AS11" s="36">
        <f t="shared" si="12"/>
        <v>-2.5389276674081476</v>
      </c>
      <c r="AT11" s="63">
        <v>5533</v>
      </c>
      <c r="AU11" s="63">
        <v>6402</v>
      </c>
      <c r="AV11" s="63">
        <v>13084</v>
      </c>
      <c r="AW11" s="36">
        <f t="shared" si="13"/>
        <v>-6.6416997859981617</v>
      </c>
      <c r="AX11" s="48">
        <v>10124</v>
      </c>
      <c r="AY11" s="48">
        <v>9610</v>
      </c>
      <c r="AZ11" s="48">
        <v>20227</v>
      </c>
      <c r="BA11" s="36">
        <f t="shared" si="14"/>
        <v>2.5411578583082073</v>
      </c>
      <c r="BB11" s="48">
        <v>6206</v>
      </c>
      <c r="BC11" s="48">
        <v>12280</v>
      </c>
      <c r="BD11" s="48">
        <v>19404</v>
      </c>
      <c r="BE11" s="36">
        <f t="shared" si="15"/>
        <v>-31.30282415996702</v>
      </c>
      <c r="BF11" s="48">
        <v>8408</v>
      </c>
      <c r="BG11" s="48">
        <v>11403</v>
      </c>
      <c r="BH11" s="48">
        <v>19864</v>
      </c>
      <c r="BI11" s="36">
        <f t="shared" si="16"/>
        <v>-15.077527184857026</v>
      </c>
      <c r="BJ11" s="48">
        <v>10588</v>
      </c>
      <c r="BK11" s="48">
        <v>8522</v>
      </c>
      <c r="BL11" s="48">
        <v>19156</v>
      </c>
      <c r="BM11" s="36">
        <f t="shared" si="17"/>
        <v>10.785132595531428</v>
      </c>
      <c r="BN11" s="48">
        <v>10269</v>
      </c>
      <c r="BO11" s="48">
        <v>8726</v>
      </c>
      <c r="BP11" s="48">
        <v>19051</v>
      </c>
      <c r="BQ11" s="36">
        <f t="shared" si="18"/>
        <v>8.0993123720539622</v>
      </c>
    </row>
    <row r="12" spans="1:69" x14ac:dyDescent="0.2">
      <c r="A12" s="55" t="s">
        <v>2</v>
      </c>
      <c r="B12" s="56">
        <f t="shared" si="0"/>
        <v>-7.259132437156997</v>
      </c>
      <c r="C12" s="57">
        <f t="shared" si="19"/>
        <v>1.7895569904367674</v>
      </c>
      <c r="D12" s="58">
        <f t="shared" si="1"/>
        <v>-7.1594569120300511</v>
      </c>
      <c r="E12" s="57">
        <f t="shared" si="2"/>
        <v>-16.407497389877708</v>
      </c>
      <c r="F12" s="59">
        <v>8282</v>
      </c>
      <c r="G12" s="60">
        <v>7679</v>
      </c>
      <c r="H12" s="60">
        <v>17891</v>
      </c>
      <c r="I12" s="61">
        <f t="shared" si="3"/>
        <v>3.3704097032027311</v>
      </c>
      <c r="J12" s="59">
        <v>8938</v>
      </c>
      <c r="K12" s="60">
        <v>8023</v>
      </c>
      <c r="L12" s="60">
        <v>17011</v>
      </c>
      <c r="M12" s="36">
        <f t="shared" si="4"/>
        <v>5.3788724942684158</v>
      </c>
      <c r="N12" s="59">
        <v>7598</v>
      </c>
      <c r="O12" s="60">
        <v>8318</v>
      </c>
      <c r="P12" s="60">
        <v>16976</v>
      </c>
      <c r="Q12" s="36">
        <f t="shared" si="5"/>
        <v>-4.2412818096135734</v>
      </c>
      <c r="R12" s="60">
        <v>8887</v>
      </c>
      <c r="S12" s="60">
        <v>8427</v>
      </c>
      <c r="T12" s="60">
        <v>17357</v>
      </c>
      <c r="U12" s="26">
        <f t="shared" si="6"/>
        <v>2.6502275738894965</v>
      </c>
      <c r="V12" s="62">
        <v>4702</v>
      </c>
      <c r="W12" s="63">
        <v>6161</v>
      </c>
      <c r="X12" s="63">
        <v>11418</v>
      </c>
      <c r="Y12" s="36">
        <f t="shared" si="7"/>
        <v>-12.778069714485895</v>
      </c>
      <c r="Z12" s="63">
        <v>4739</v>
      </c>
      <c r="AA12" s="63">
        <v>5881</v>
      </c>
      <c r="AB12" s="63">
        <v>11280</v>
      </c>
      <c r="AC12" s="36">
        <f t="shared" si="8"/>
        <v>-10.12411347517731</v>
      </c>
      <c r="AD12" s="63">
        <v>5674</v>
      </c>
      <c r="AE12" s="63">
        <v>5605</v>
      </c>
      <c r="AF12" s="63">
        <v>11314</v>
      </c>
      <c r="AG12" s="36">
        <f t="shared" si="9"/>
        <v>0.60986388545165027</v>
      </c>
      <c r="AH12" s="63">
        <v>4847</v>
      </c>
      <c r="AI12" s="63">
        <v>5594</v>
      </c>
      <c r="AJ12" s="63">
        <v>11340</v>
      </c>
      <c r="AK12" s="36">
        <f t="shared" si="10"/>
        <v>-6.5873015873015861</v>
      </c>
      <c r="AL12" s="63">
        <v>5245</v>
      </c>
      <c r="AM12" s="63">
        <v>4896</v>
      </c>
      <c r="AN12" s="63">
        <v>11058</v>
      </c>
      <c r="AO12" s="36">
        <f t="shared" si="11"/>
        <v>3.1560860915174569</v>
      </c>
      <c r="AP12" s="63">
        <v>4269</v>
      </c>
      <c r="AQ12" s="63">
        <v>5428</v>
      </c>
      <c r="AR12" s="63">
        <v>10998</v>
      </c>
      <c r="AS12" s="36">
        <f t="shared" si="12"/>
        <v>-10.538279687215857</v>
      </c>
      <c r="AT12" s="63">
        <v>4093</v>
      </c>
      <c r="AU12" s="63">
        <v>5621</v>
      </c>
      <c r="AV12" s="63">
        <v>11029</v>
      </c>
      <c r="AW12" s="36">
        <f t="shared" si="13"/>
        <v>-13.854383896998817</v>
      </c>
      <c r="AX12" s="48">
        <v>8306</v>
      </c>
      <c r="AY12" s="48">
        <v>10158</v>
      </c>
      <c r="AZ12" s="48">
        <v>19185</v>
      </c>
      <c r="BA12" s="36">
        <f t="shared" si="14"/>
        <v>-9.6533750325775323</v>
      </c>
      <c r="BB12" s="48">
        <v>5289</v>
      </c>
      <c r="BC12" s="48">
        <v>11738</v>
      </c>
      <c r="BD12" s="48">
        <v>18210</v>
      </c>
      <c r="BE12" s="36">
        <f t="shared" si="15"/>
        <v>-35.414607358594175</v>
      </c>
      <c r="BF12" s="48">
        <v>7102</v>
      </c>
      <c r="BG12" s="48">
        <v>11463</v>
      </c>
      <c r="BH12" s="48">
        <v>18636</v>
      </c>
      <c r="BI12" s="36">
        <f t="shared" si="16"/>
        <v>-23.400944408671386</v>
      </c>
      <c r="BJ12" s="48">
        <v>8763</v>
      </c>
      <c r="BK12" s="48">
        <v>8912</v>
      </c>
      <c r="BL12" s="48">
        <v>17726</v>
      </c>
      <c r="BM12" s="36">
        <f t="shared" si="17"/>
        <v>-0.84057316935575166</v>
      </c>
      <c r="BN12" s="48">
        <v>7749</v>
      </c>
      <c r="BO12" s="48">
        <v>10017</v>
      </c>
      <c r="BP12" s="48">
        <v>17819</v>
      </c>
      <c r="BQ12" s="36">
        <f t="shared" si="18"/>
        <v>-12.727986980189682</v>
      </c>
    </row>
    <row r="13" spans="1:69" x14ac:dyDescent="0.2">
      <c r="A13" s="55" t="s">
        <v>25</v>
      </c>
      <c r="B13" s="56">
        <f t="shared" si="0"/>
        <v>14.161744126089417</v>
      </c>
      <c r="C13" s="57">
        <f t="shared" si="19"/>
        <v>31.188075211539346</v>
      </c>
      <c r="D13" s="58">
        <f t="shared" si="1"/>
        <v>10.136976956400057</v>
      </c>
      <c r="E13" s="57">
        <f t="shared" si="2"/>
        <v>1.1601802103288494</v>
      </c>
      <c r="F13" s="59">
        <v>13322</v>
      </c>
      <c r="G13" s="60">
        <v>5311</v>
      </c>
      <c r="H13" s="60">
        <v>20075</v>
      </c>
      <c r="I13" s="61">
        <f t="shared" si="3"/>
        <v>39.905354919053551</v>
      </c>
      <c r="J13" s="59">
        <v>11781</v>
      </c>
      <c r="K13" s="60">
        <v>7556</v>
      </c>
      <c r="L13" s="60">
        <v>19402</v>
      </c>
      <c r="M13" s="36">
        <f t="shared" si="4"/>
        <v>21.776105556128229</v>
      </c>
      <c r="N13" s="59">
        <v>12675</v>
      </c>
      <c r="O13" s="60">
        <v>6027</v>
      </c>
      <c r="P13" s="60">
        <v>18759</v>
      </c>
      <c r="Q13" s="36">
        <f t="shared" si="5"/>
        <v>35.43898928514313</v>
      </c>
      <c r="R13" s="60">
        <v>12317</v>
      </c>
      <c r="S13" s="60">
        <v>6973</v>
      </c>
      <c r="T13" s="60">
        <v>19340</v>
      </c>
      <c r="U13" s="26">
        <f t="shared" si="6"/>
        <v>27.631851085832476</v>
      </c>
      <c r="V13" s="62">
        <v>6725</v>
      </c>
      <c r="W13" s="63">
        <v>6040</v>
      </c>
      <c r="X13" s="63">
        <v>13403</v>
      </c>
      <c r="Y13" s="36">
        <f t="shared" si="7"/>
        <v>5.1107960904275105</v>
      </c>
      <c r="Z13" s="63">
        <v>7008</v>
      </c>
      <c r="AA13" s="63">
        <v>5459</v>
      </c>
      <c r="AB13" s="63">
        <v>13280</v>
      </c>
      <c r="AC13" s="36">
        <f t="shared" si="8"/>
        <v>11.664156626506022</v>
      </c>
      <c r="AD13" s="63">
        <v>8348</v>
      </c>
      <c r="AE13" s="63">
        <v>4876</v>
      </c>
      <c r="AF13" s="63">
        <v>13249</v>
      </c>
      <c r="AG13" s="36">
        <f t="shared" si="9"/>
        <v>26.205751377462448</v>
      </c>
      <c r="AH13" s="63">
        <v>7082</v>
      </c>
      <c r="AI13" s="63">
        <v>5445</v>
      </c>
      <c r="AJ13" s="63">
        <v>13369</v>
      </c>
      <c r="AK13" s="36">
        <f t="shared" si="10"/>
        <v>12.244745306305632</v>
      </c>
      <c r="AL13" s="63">
        <v>7057</v>
      </c>
      <c r="AM13" s="63">
        <v>4969</v>
      </c>
      <c r="AN13" s="63">
        <v>13031</v>
      </c>
      <c r="AO13" s="36">
        <f t="shared" si="11"/>
        <v>16.023328984728725</v>
      </c>
      <c r="AP13" s="63">
        <v>5991</v>
      </c>
      <c r="AQ13" s="63">
        <v>5913</v>
      </c>
      <c r="AR13" s="63">
        <v>13048</v>
      </c>
      <c r="AS13" s="36">
        <f t="shared" si="12"/>
        <v>0.59779276517474278</v>
      </c>
      <c r="AT13" s="63">
        <v>5953</v>
      </c>
      <c r="AU13" s="63">
        <v>6069</v>
      </c>
      <c r="AV13" s="63">
        <v>13067</v>
      </c>
      <c r="AW13" s="36">
        <f t="shared" si="13"/>
        <v>-0.88773245580469617</v>
      </c>
      <c r="AX13" s="48">
        <v>11039</v>
      </c>
      <c r="AY13" s="48">
        <v>8375</v>
      </c>
      <c r="AZ13" s="48">
        <v>19904</v>
      </c>
      <c r="BA13" s="36">
        <f t="shared" si="14"/>
        <v>13.384244372990356</v>
      </c>
      <c r="BB13" s="48">
        <v>6914</v>
      </c>
      <c r="BC13" s="48">
        <v>11368</v>
      </c>
      <c r="BD13" s="48">
        <v>19272</v>
      </c>
      <c r="BE13" s="36">
        <f t="shared" si="15"/>
        <v>-23.111249481112488</v>
      </c>
      <c r="BF13" s="48">
        <v>10085</v>
      </c>
      <c r="BG13" s="48">
        <v>9111</v>
      </c>
      <c r="BH13" s="48">
        <v>19259</v>
      </c>
      <c r="BI13" s="36">
        <f t="shared" si="16"/>
        <v>5.0573757723661679</v>
      </c>
      <c r="BJ13" s="48">
        <v>9907</v>
      </c>
      <c r="BK13" s="48">
        <v>8844</v>
      </c>
      <c r="BL13" s="48">
        <v>18778</v>
      </c>
      <c r="BM13" s="36">
        <f t="shared" si="17"/>
        <v>5.6608797529023311</v>
      </c>
      <c r="BN13" s="48">
        <v>10027</v>
      </c>
      <c r="BO13" s="48">
        <v>9106</v>
      </c>
      <c r="BP13" s="48">
        <v>19149</v>
      </c>
      <c r="BQ13" s="36">
        <f t="shared" si="18"/>
        <v>4.8096506344978804</v>
      </c>
    </row>
    <row r="14" spans="1:69" x14ac:dyDescent="0.2">
      <c r="A14" s="55" t="s">
        <v>70</v>
      </c>
      <c r="B14" s="56">
        <f t="shared" si="0"/>
        <v>25.868394367601599</v>
      </c>
      <c r="C14" s="57">
        <f t="shared" si="19"/>
        <v>44.734504271743617</v>
      </c>
      <c r="D14" s="58">
        <f t="shared" si="1"/>
        <v>21.311447924441943</v>
      </c>
      <c r="E14" s="57">
        <f t="shared" si="2"/>
        <v>11.559230906619234</v>
      </c>
      <c r="F14" s="59">
        <v>16162</v>
      </c>
      <c r="G14" s="60">
        <v>4960</v>
      </c>
      <c r="H14" s="60">
        <v>22763</v>
      </c>
      <c r="I14" s="61">
        <f t="shared" si="3"/>
        <v>49.211439616922192</v>
      </c>
      <c r="J14" s="59">
        <v>15847</v>
      </c>
      <c r="K14" s="60">
        <v>6024</v>
      </c>
      <c r="L14" s="60">
        <v>21913</v>
      </c>
      <c r="M14" s="36">
        <f t="shared" si="4"/>
        <v>44.827271482681518</v>
      </c>
      <c r="N14" s="59">
        <v>15698</v>
      </c>
      <c r="O14" s="60">
        <v>5645</v>
      </c>
      <c r="P14" s="60">
        <v>21372</v>
      </c>
      <c r="Q14" s="36">
        <f t="shared" si="5"/>
        <v>47.038180797304882</v>
      </c>
      <c r="R14" s="60">
        <v>14949</v>
      </c>
      <c r="S14" s="60">
        <v>6732</v>
      </c>
      <c r="T14" s="60">
        <v>21703</v>
      </c>
      <c r="U14" s="26">
        <f t="shared" si="6"/>
        <v>37.861125190065891</v>
      </c>
      <c r="V14" s="62">
        <v>8392</v>
      </c>
      <c r="W14" s="63">
        <v>5630</v>
      </c>
      <c r="X14" s="63">
        <v>14779</v>
      </c>
      <c r="Y14" s="36">
        <f t="shared" si="7"/>
        <v>18.688679883618647</v>
      </c>
      <c r="Z14" s="63">
        <v>8589</v>
      </c>
      <c r="AA14" s="63">
        <v>5259</v>
      </c>
      <c r="AB14" s="63">
        <v>14623</v>
      </c>
      <c r="AC14" s="36">
        <f t="shared" si="8"/>
        <v>22.772344936059628</v>
      </c>
      <c r="AD14" s="63">
        <v>9166</v>
      </c>
      <c r="AE14" s="63">
        <v>5154</v>
      </c>
      <c r="AF14" s="63">
        <v>14337</v>
      </c>
      <c r="AG14" s="36">
        <f t="shared" si="9"/>
        <v>27.983539094650201</v>
      </c>
      <c r="AH14" s="63">
        <v>8817</v>
      </c>
      <c r="AI14" s="63">
        <v>4970</v>
      </c>
      <c r="AJ14" s="63">
        <v>14696</v>
      </c>
      <c r="AK14" s="36">
        <f t="shared" si="10"/>
        <v>26.177191072400657</v>
      </c>
      <c r="AL14" s="63">
        <v>8897</v>
      </c>
      <c r="AM14" s="63">
        <v>4384</v>
      </c>
      <c r="AN14" s="63">
        <v>14375</v>
      </c>
      <c r="AO14" s="36">
        <f t="shared" si="11"/>
        <v>31.394782608695653</v>
      </c>
      <c r="AP14" s="63">
        <v>7373</v>
      </c>
      <c r="AQ14" s="63">
        <v>5646</v>
      </c>
      <c r="AR14" s="63">
        <v>14321</v>
      </c>
      <c r="AS14" s="36">
        <f t="shared" si="12"/>
        <v>12.059213742057118</v>
      </c>
      <c r="AT14" s="63">
        <v>7349</v>
      </c>
      <c r="AU14" s="63">
        <v>5897</v>
      </c>
      <c r="AV14" s="63">
        <v>14370</v>
      </c>
      <c r="AW14" s="36">
        <f t="shared" si="13"/>
        <v>10.104384133611688</v>
      </c>
      <c r="AX14" s="48">
        <v>13361</v>
      </c>
      <c r="AY14" s="48">
        <v>7414</v>
      </c>
      <c r="AZ14" s="48">
        <v>21329</v>
      </c>
      <c r="BA14" s="36">
        <f t="shared" si="14"/>
        <v>27.882226077171921</v>
      </c>
      <c r="BB14" s="48">
        <v>8241</v>
      </c>
      <c r="BC14" s="48">
        <v>11505</v>
      </c>
      <c r="BD14" s="48">
        <v>20746</v>
      </c>
      <c r="BE14" s="36">
        <f t="shared" si="15"/>
        <v>-15.733153378964621</v>
      </c>
      <c r="BF14" s="48">
        <v>11420</v>
      </c>
      <c r="BG14" s="48">
        <v>9412</v>
      </c>
      <c r="BH14" s="48">
        <v>20894</v>
      </c>
      <c r="BI14" s="36">
        <f t="shared" si="16"/>
        <v>9.6104144730544618</v>
      </c>
      <c r="BJ14" s="48">
        <v>12010</v>
      </c>
      <c r="BK14" s="48">
        <v>7943</v>
      </c>
      <c r="BL14" s="48">
        <v>19980</v>
      </c>
      <c r="BM14" s="36">
        <f t="shared" si="17"/>
        <v>20.355355355355361</v>
      </c>
      <c r="BN14" s="48">
        <v>11414</v>
      </c>
      <c r="BO14" s="48">
        <v>8316</v>
      </c>
      <c r="BP14" s="48">
        <v>19756</v>
      </c>
      <c r="BQ14" s="36">
        <f t="shared" si="18"/>
        <v>15.681312006479049</v>
      </c>
    </row>
    <row r="15" spans="1:69" x14ac:dyDescent="0.2">
      <c r="A15" s="55" t="s">
        <v>28</v>
      </c>
      <c r="B15" s="56">
        <f t="shared" si="0"/>
        <v>5.0121429417087162</v>
      </c>
      <c r="C15" s="57">
        <f t="shared" si="19"/>
        <v>21.447709178136122</v>
      </c>
      <c r="D15" s="58">
        <f t="shared" si="1"/>
        <v>1.6489789389048337</v>
      </c>
      <c r="E15" s="57">
        <f t="shared" si="2"/>
        <v>-8.0602592919148073</v>
      </c>
      <c r="F15" s="59">
        <v>11722</v>
      </c>
      <c r="G15" s="60">
        <v>6040</v>
      </c>
      <c r="H15" s="60">
        <v>19410</v>
      </c>
      <c r="I15" s="61">
        <f t="shared" si="3"/>
        <v>29.273570324574965</v>
      </c>
      <c r="J15" s="59">
        <v>8649</v>
      </c>
      <c r="K15" s="60">
        <v>10365</v>
      </c>
      <c r="L15" s="60">
        <v>19032</v>
      </c>
      <c r="M15" s="36">
        <f t="shared" si="4"/>
        <v>-9.0163934426229488</v>
      </c>
      <c r="N15" s="59">
        <v>12194</v>
      </c>
      <c r="O15" s="60">
        <v>6671</v>
      </c>
      <c r="P15" s="60">
        <v>18881</v>
      </c>
      <c r="Q15" s="36">
        <f t="shared" si="5"/>
        <v>29.251628621365388</v>
      </c>
      <c r="R15" s="60">
        <v>13048</v>
      </c>
      <c r="S15" s="60">
        <v>6096</v>
      </c>
      <c r="T15" s="60">
        <v>19161</v>
      </c>
      <c r="U15" s="26">
        <f t="shared" si="6"/>
        <v>36.282031209227078</v>
      </c>
      <c r="V15" s="62">
        <v>6575</v>
      </c>
      <c r="W15" s="63">
        <v>6848</v>
      </c>
      <c r="X15" s="63">
        <v>14023</v>
      </c>
      <c r="Y15" s="36">
        <f t="shared" si="7"/>
        <v>-1.9468016829494394</v>
      </c>
      <c r="Z15" s="63">
        <v>6004</v>
      </c>
      <c r="AA15" s="63">
        <v>7895</v>
      </c>
      <c r="AB15" s="63">
        <v>13916</v>
      </c>
      <c r="AC15" s="36">
        <f t="shared" si="8"/>
        <v>-13.588674906582348</v>
      </c>
      <c r="AD15" s="63">
        <v>8642</v>
      </c>
      <c r="AE15" s="63">
        <v>5355</v>
      </c>
      <c r="AF15" s="63">
        <v>14002</v>
      </c>
      <c r="AG15" s="36">
        <f t="shared" si="9"/>
        <v>23.475217826024856</v>
      </c>
      <c r="AH15" s="63">
        <v>6982</v>
      </c>
      <c r="AI15" s="63">
        <v>6230</v>
      </c>
      <c r="AJ15" s="63">
        <v>13984</v>
      </c>
      <c r="AK15" s="36">
        <f t="shared" si="10"/>
        <v>5.3775743707093868</v>
      </c>
      <c r="AL15" s="63">
        <v>7120</v>
      </c>
      <c r="AM15" s="63">
        <v>5624</v>
      </c>
      <c r="AN15" s="63">
        <v>13691</v>
      </c>
      <c r="AO15" s="36">
        <f t="shared" si="11"/>
        <v>10.926886275655539</v>
      </c>
      <c r="AP15" s="63">
        <v>5953</v>
      </c>
      <c r="AQ15" s="63">
        <v>6719</v>
      </c>
      <c r="AR15" s="63">
        <v>13700</v>
      </c>
      <c r="AS15" s="36">
        <f t="shared" si="12"/>
        <v>-5.5912408759124119</v>
      </c>
      <c r="AT15" s="63">
        <v>5917</v>
      </c>
      <c r="AU15" s="63">
        <v>6894</v>
      </c>
      <c r="AV15" s="63">
        <v>13741</v>
      </c>
      <c r="AW15" s="36">
        <f t="shared" si="13"/>
        <v>-7.1101084346117451</v>
      </c>
      <c r="AX15" s="48">
        <v>10384</v>
      </c>
      <c r="AY15" s="48">
        <v>9035</v>
      </c>
      <c r="AZ15" s="48">
        <v>19920</v>
      </c>
      <c r="BA15" s="36">
        <f t="shared" si="14"/>
        <v>6.7720883534136522</v>
      </c>
      <c r="BB15" s="48">
        <v>6144</v>
      </c>
      <c r="BC15" s="48">
        <v>12373</v>
      </c>
      <c r="BD15" s="48">
        <v>19450</v>
      </c>
      <c r="BE15" s="36">
        <f t="shared" si="15"/>
        <v>-32.025706940874038</v>
      </c>
      <c r="BF15" s="48">
        <v>6602</v>
      </c>
      <c r="BG15" s="48">
        <v>12089</v>
      </c>
      <c r="BH15" s="48">
        <v>19513</v>
      </c>
      <c r="BI15" s="36">
        <f t="shared" si="16"/>
        <v>-28.119715061753702</v>
      </c>
      <c r="BJ15" s="48">
        <v>9613</v>
      </c>
      <c r="BK15" s="48">
        <v>9708</v>
      </c>
      <c r="BL15" s="48">
        <v>19343</v>
      </c>
      <c r="BM15" s="36">
        <f t="shared" si="17"/>
        <v>-0.4911337434730878</v>
      </c>
      <c r="BN15" s="48">
        <v>10991</v>
      </c>
      <c r="BO15" s="48">
        <v>8363</v>
      </c>
      <c r="BP15" s="48">
        <v>19376</v>
      </c>
      <c r="BQ15" s="36">
        <f t="shared" si="18"/>
        <v>13.563170933113133</v>
      </c>
    </row>
    <row r="16" spans="1:69" x14ac:dyDescent="0.2">
      <c r="A16" s="55" t="s">
        <v>30</v>
      </c>
      <c r="B16" s="56">
        <f t="shared" si="0"/>
        <v>16.543858640286743</v>
      </c>
      <c r="C16" s="57">
        <f t="shared" si="19"/>
        <v>34.221289705630362</v>
      </c>
      <c r="D16" s="58">
        <f t="shared" si="1"/>
        <v>11.850914246531422</v>
      </c>
      <c r="E16" s="57">
        <f t="shared" si="2"/>
        <v>3.5593719686984442</v>
      </c>
      <c r="F16" s="59">
        <v>13148</v>
      </c>
      <c r="G16" s="60">
        <v>5428</v>
      </c>
      <c r="H16" s="60">
        <v>20388</v>
      </c>
      <c r="I16" s="61">
        <f t="shared" si="3"/>
        <v>37.865411026093774</v>
      </c>
      <c r="J16" s="59">
        <v>11293</v>
      </c>
      <c r="K16" s="60">
        <v>8694</v>
      </c>
      <c r="L16" s="60">
        <v>20002</v>
      </c>
      <c r="M16" s="36">
        <f t="shared" si="4"/>
        <v>12.993700629936999</v>
      </c>
      <c r="N16" s="59">
        <v>13892</v>
      </c>
      <c r="O16" s="60">
        <v>5980</v>
      </c>
      <c r="P16" s="60">
        <v>19887</v>
      </c>
      <c r="Q16" s="36">
        <f t="shared" si="5"/>
        <v>39.78478402976819</v>
      </c>
      <c r="R16" s="60">
        <v>14529</v>
      </c>
      <c r="S16" s="60">
        <v>5333</v>
      </c>
      <c r="T16" s="60">
        <v>19887</v>
      </c>
      <c r="U16" s="26">
        <f t="shared" si="6"/>
        <v>46.24126313672248</v>
      </c>
      <c r="V16" s="62">
        <v>7096</v>
      </c>
      <c r="W16" s="63">
        <v>6340</v>
      </c>
      <c r="X16" s="63">
        <v>14130</v>
      </c>
      <c r="Y16" s="36">
        <f t="shared" si="7"/>
        <v>5.3503184713375784</v>
      </c>
      <c r="Z16" s="63">
        <v>7170</v>
      </c>
      <c r="AA16" s="63">
        <v>6837</v>
      </c>
      <c r="AB16" s="63">
        <v>14026</v>
      </c>
      <c r="AC16" s="36">
        <f t="shared" si="8"/>
        <v>2.3741622700698741</v>
      </c>
      <c r="AD16" s="63">
        <v>9053</v>
      </c>
      <c r="AE16" s="63">
        <v>4872</v>
      </c>
      <c r="AF16" s="63">
        <v>13941</v>
      </c>
      <c r="AG16" s="36">
        <f t="shared" si="9"/>
        <v>29.99067498744709</v>
      </c>
      <c r="AH16" s="63">
        <v>7657</v>
      </c>
      <c r="AI16" s="63">
        <v>5534</v>
      </c>
      <c r="AJ16" s="63">
        <v>14089</v>
      </c>
      <c r="AK16" s="36">
        <f t="shared" si="10"/>
        <v>15.068493150684937</v>
      </c>
      <c r="AL16" s="63">
        <v>7763</v>
      </c>
      <c r="AM16" s="63">
        <v>4836</v>
      </c>
      <c r="AN16" s="63">
        <v>13763</v>
      </c>
      <c r="AO16" s="36">
        <f t="shared" si="11"/>
        <v>21.267165588897775</v>
      </c>
      <c r="AP16" s="63">
        <v>6703</v>
      </c>
      <c r="AQ16" s="63">
        <v>5930</v>
      </c>
      <c r="AR16" s="63">
        <v>13769</v>
      </c>
      <c r="AS16" s="36">
        <f t="shared" si="12"/>
        <v>5.6140605708475562</v>
      </c>
      <c r="AT16" s="63">
        <v>6604</v>
      </c>
      <c r="AU16" s="63">
        <v>6150</v>
      </c>
      <c r="AV16" s="63">
        <v>13793</v>
      </c>
      <c r="AW16" s="36">
        <f t="shared" si="13"/>
        <v>3.2915246864351486</v>
      </c>
      <c r="AX16" s="48">
        <v>11874</v>
      </c>
      <c r="AY16" s="48">
        <v>8258</v>
      </c>
      <c r="AZ16" s="48">
        <v>20678</v>
      </c>
      <c r="BA16" s="36">
        <f t="shared" si="14"/>
        <v>17.487184447238608</v>
      </c>
      <c r="BB16" s="48">
        <v>7109</v>
      </c>
      <c r="BC16" s="48">
        <v>12092</v>
      </c>
      <c r="BD16" s="48">
        <v>20186</v>
      </c>
      <c r="BE16" s="36">
        <f t="shared" si="15"/>
        <v>-24.685425542455171</v>
      </c>
      <c r="BF16" s="48">
        <v>8802</v>
      </c>
      <c r="BG16" s="48">
        <v>11109</v>
      </c>
      <c r="BH16" s="48">
        <v>20257</v>
      </c>
      <c r="BI16" s="36">
        <f t="shared" si="16"/>
        <v>-11.388655773312928</v>
      </c>
      <c r="BJ16" s="48">
        <v>11309</v>
      </c>
      <c r="BK16" s="48">
        <v>8788</v>
      </c>
      <c r="BL16" s="48">
        <v>20122</v>
      </c>
      <c r="BM16" s="36">
        <f t="shared" si="17"/>
        <v>12.528575688301363</v>
      </c>
      <c r="BN16" s="48">
        <v>11243</v>
      </c>
      <c r="BO16" s="48">
        <v>6466</v>
      </c>
      <c r="BP16" s="48">
        <v>20025</v>
      </c>
      <c r="BQ16" s="36">
        <f t="shared" si="18"/>
        <v>23.855181023720352</v>
      </c>
    </row>
    <row r="17" spans="1:69" x14ac:dyDescent="0.2">
      <c r="A17" s="55" t="s">
        <v>46</v>
      </c>
      <c r="B17" s="56">
        <f t="shared" si="0"/>
        <v>-3.199702563207508</v>
      </c>
      <c r="C17" s="57">
        <f t="shared" si="19"/>
        <v>13.149436686397539</v>
      </c>
      <c r="D17" s="58">
        <f t="shared" si="1"/>
        <v>-4.3631954023531945</v>
      </c>
      <c r="E17" s="57">
        <f t="shared" si="2"/>
        <v>-18.385348973666868</v>
      </c>
      <c r="F17" s="59">
        <v>12494</v>
      </c>
      <c r="G17" s="60">
        <v>5891</v>
      </c>
      <c r="H17" s="60">
        <v>19866</v>
      </c>
      <c r="I17" s="61">
        <f t="shared" si="3"/>
        <v>33.237692540018116</v>
      </c>
      <c r="J17" s="59">
        <v>8666</v>
      </c>
      <c r="K17" s="60">
        <v>10862</v>
      </c>
      <c r="L17" s="60">
        <v>19543</v>
      </c>
      <c r="M17" s="36">
        <f t="shared" si="4"/>
        <v>-11.236759965204929</v>
      </c>
      <c r="N17" s="59">
        <v>11009</v>
      </c>
      <c r="O17" s="60">
        <v>8561</v>
      </c>
      <c r="P17" s="60">
        <v>19581</v>
      </c>
      <c r="Q17" s="36">
        <f t="shared" si="5"/>
        <v>12.501915121801749</v>
      </c>
      <c r="R17" s="60">
        <v>11603</v>
      </c>
      <c r="S17" s="60">
        <v>8045</v>
      </c>
      <c r="T17" s="60">
        <v>19663</v>
      </c>
      <c r="U17" s="26">
        <f t="shared" si="6"/>
        <v>18.094899048975225</v>
      </c>
      <c r="V17" s="62">
        <v>6813</v>
      </c>
      <c r="W17" s="63">
        <v>7887</v>
      </c>
      <c r="X17" s="63">
        <v>15375</v>
      </c>
      <c r="Y17" s="36">
        <f t="shared" si="7"/>
        <v>-6.9853658536585375</v>
      </c>
      <c r="Z17" s="63">
        <v>6180</v>
      </c>
      <c r="AA17" s="63">
        <v>9071</v>
      </c>
      <c r="AB17" s="63">
        <v>15268</v>
      </c>
      <c r="AC17" s="36">
        <f t="shared" si="8"/>
        <v>-18.935027508514533</v>
      </c>
      <c r="AD17" s="63">
        <v>8453</v>
      </c>
      <c r="AE17" s="63">
        <v>6789</v>
      </c>
      <c r="AF17" s="63">
        <v>15267</v>
      </c>
      <c r="AG17" s="36">
        <f t="shared" si="9"/>
        <v>10.899325342241434</v>
      </c>
      <c r="AH17" s="63">
        <v>7283</v>
      </c>
      <c r="AI17" s="63">
        <v>7177</v>
      </c>
      <c r="AJ17" s="63">
        <v>15314</v>
      </c>
      <c r="AK17" s="36">
        <f t="shared" si="10"/>
        <v>0.69217709285621098</v>
      </c>
      <c r="AL17" s="63">
        <v>7314</v>
      </c>
      <c r="AM17" s="63">
        <v>6662</v>
      </c>
      <c r="AN17" s="63">
        <v>14991</v>
      </c>
      <c r="AO17" s="36">
        <f t="shared" si="11"/>
        <v>4.3492762324061127</v>
      </c>
      <c r="AP17" s="63">
        <v>6178</v>
      </c>
      <c r="AQ17" s="63">
        <v>7616</v>
      </c>
      <c r="AR17" s="63">
        <v>15023</v>
      </c>
      <c r="AS17" s="36">
        <f t="shared" si="12"/>
        <v>-9.5719896159222557</v>
      </c>
      <c r="AT17" s="63">
        <v>6154</v>
      </c>
      <c r="AU17" s="63">
        <v>7808</v>
      </c>
      <c r="AV17" s="63">
        <v>15049</v>
      </c>
      <c r="AW17" s="36">
        <f t="shared" si="13"/>
        <v>-10.990763505880791</v>
      </c>
      <c r="AX17" s="48">
        <v>10166</v>
      </c>
      <c r="AY17" s="48">
        <v>9428</v>
      </c>
      <c r="AZ17" s="48">
        <v>20043</v>
      </c>
      <c r="BA17" s="36">
        <f t="shared" si="14"/>
        <v>3.6820835204310729</v>
      </c>
      <c r="BB17" s="48">
        <v>5691</v>
      </c>
      <c r="BC17" s="48">
        <v>13042</v>
      </c>
      <c r="BD17" s="48">
        <v>19621</v>
      </c>
      <c r="BE17" s="36">
        <f t="shared" si="15"/>
        <v>-37.464961011161513</v>
      </c>
      <c r="BF17" s="48">
        <v>6519</v>
      </c>
      <c r="BG17" s="48">
        <v>12457</v>
      </c>
      <c r="BH17" s="48">
        <v>19759</v>
      </c>
      <c r="BI17" s="36">
        <f t="shared" si="16"/>
        <v>-30.052128144136848</v>
      </c>
      <c r="BJ17" s="48">
        <v>7843</v>
      </c>
      <c r="BK17" s="48">
        <v>11826</v>
      </c>
      <c r="BL17" s="48">
        <v>19699</v>
      </c>
      <c r="BM17" s="36">
        <f t="shared" si="17"/>
        <v>-20.219300472105179</v>
      </c>
      <c r="BN17" s="48">
        <v>8956</v>
      </c>
      <c r="BO17" s="48">
        <v>10489</v>
      </c>
      <c r="BP17" s="48">
        <v>19473</v>
      </c>
      <c r="BQ17" s="36">
        <f t="shared" si="18"/>
        <v>-7.8724387613618827</v>
      </c>
    </row>
    <row r="18" spans="1:69" x14ac:dyDescent="0.2">
      <c r="A18" s="55" t="s">
        <v>48</v>
      </c>
      <c r="B18" s="56">
        <f t="shared" si="0"/>
        <v>0.26434194040985898</v>
      </c>
      <c r="C18" s="57">
        <f t="shared" si="19"/>
        <v>13.480749097295913</v>
      </c>
      <c r="D18" s="58">
        <f t="shared" si="1"/>
        <v>-3.095450465276596</v>
      </c>
      <c r="E18" s="57">
        <f t="shared" si="2"/>
        <v>-9.5922728107897406</v>
      </c>
      <c r="F18" s="59">
        <v>11520</v>
      </c>
      <c r="G18" s="60">
        <v>6978</v>
      </c>
      <c r="H18" s="60">
        <v>20118</v>
      </c>
      <c r="I18" s="61">
        <f t="shared" si="3"/>
        <v>22.576796898300028</v>
      </c>
      <c r="J18" s="59">
        <v>9341</v>
      </c>
      <c r="K18" s="60">
        <v>10213</v>
      </c>
      <c r="L18" s="60">
        <v>19571</v>
      </c>
      <c r="M18" s="36">
        <f t="shared" si="4"/>
        <v>-4.4555720198252491</v>
      </c>
      <c r="N18" s="59">
        <v>11412</v>
      </c>
      <c r="O18" s="60">
        <v>8152</v>
      </c>
      <c r="P18" s="60">
        <v>19585</v>
      </c>
      <c r="Q18" s="36">
        <f t="shared" si="5"/>
        <v>16.645391881542</v>
      </c>
      <c r="R18" s="60">
        <v>11908</v>
      </c>
      <c r="S18" s="60">
        <v>8075</v>
      </c>
      <c r="T18" s="60">
        <v>20009</v>
      </c>
      <c r="U18" s="26">
        <f t="shared" si="6"/>
        <v>19.156379629166874</v>
      </c>
      <c r="V18" s="62">
        <v>7044</v>
      </c>
      <c r="W18" s="63">
        <v>7778</v>
      </c>
      <c r="X18" s="63">
        <v>15414</v>
      </c>
      <c r="Y18" s="36">
        <f t="shared" si="7"/>
        <v>-4.7619047619047619</v>
      </c>
      <c r="Z18" s="63">
        <v>6770</v>
      </c>
      <c r="AA18" s="63">
        <v>8474</v>
      </c>
      <c r="AB18" s="63">
        <v>15259</v>
      </c>
      <c r="AC18" s="36">
        <f t="shared" si="8"/>
        <v>-11.167180024903335</v>
      </c>
      <c r="AD18" s="63">
        <v>7807</v>
      </c>
      <c r="AE18" s="63">
        <v>7593</v>
      </c>
      <c r="AF18" s="63">
        <v>15410</v>
      </c>
      <c r="AG18" s="36">
        <f t="shared" si="9"/>
        <v>1.38870863075925</v>
      </c>
      <c r="AH18" s="63">
        <v>7449</v>
      </c>
      <c r="AI18" s="63">
        <v>7174</v>
      </c>
      <c r="AJ18" s="63">
        <v>15366</v>
      </c>
      <c r="AK18" s="36">
        <f t="shared" si="10"/>
        <v>1.7896654952492541</v>
      </c>
      <c r="AL18" s="63">
        <v>7501</v>
      </c>
      <c r="AM18" s="63">
        <v>6368</v>
      </c>
      <c r="AN18" s="63">
        <v>14990</v>
      </c>
      <c r="AO18" s="36">
        <f t="shared" si="11"/>
        <v>7.5583722481654458</v>
      </c>
      <c r="AP18" s="63">
        <v>6387</v>
      </c>
      <c r="AQ18" s="63">
        <v>7562</v>
      </c>
      <c r="AR18" s="63">
        <v>15121</v>
      </c>
      <c r="AS18" s="36">
        <f t="shared" si="12"/>
        <v>-7.7706500892798127</v>
      </c>
      <c r="AT18" s="63">
        <v>6347</v>
      </c>
      <c r="AU18" s="63">
        <v>7660</v>
      </c>
      <c r="AV18" s="63">
        <v>15083</v>
      </c>
      <c r="AW18" s="36">
        <f t="shared" si="13"/>
        <v>-8.7051647550222153</v>
      </c>
      <c r="AX18" s="48">
        <v>10119</v>
      </c>
      <c r="AY18" s="48">
        <v>9311</v>
      </c>
      <c r="AZ18" s="48">
        <v>19823</v>
      </c>
      <c r="BA18" s="36">
        <f t="shared" si="14"/>
        <v>4.0760732482469866</v>
      </c>
      <c r="BB18" s="48">
        <v>6235</v>
      </c>
      <c r="BC18" s="48">
        <v>12248</v>
      </c>
      <c r="BD18" s="48">
        <v>19254</v>
      </c>
      <c r="BE18" s="36">
        <f t="shared" si="15"/>
        <v>-31.229874311831313</v>
      </c>
      <c r="BF18" s="48">
        <v>7810</v>
      </c>
      <c r="BG18" s="48">
        <v>10749</v>
      </c>
      <c r="BH18" s="48">
        <v>19396</v>
      </c>
      <c r="BI18" s="36">
        <f t="shared" si="16"/>
        <v>-15.152608785316563</v>
      </c>
      <c r="BJ18" s="48">
        <v>9507</v>
      </c>
      <c r="BK18" s="48">
        <v>9795</v>
      </c>
      <c r="BL18" s="48">
        <v>19326</v>
      </c>
      <c r="BM18" s="36">
        <f t="shared" si="17"/>
        <v>-1.4902204284383658</v>
      </c>
      <c r="BN18" s="48">
        <v>8562</v>
      </c>
      <c r="BO18" s="48">
        <v>9370</v>
      </c>
      <c r="BP18" s="48">
        <v>19401</v>
      </c>
      <c r="BQ18" s="36">
        <f t="shared" si="18"/>
        <v>-4.1647337766094523</v>
      </c>
    </row>
    <row r="19" spans="1:69" x14ac:dyDescent="0.2">
      <c r="A19" s="55" t="s">
        <v>62</v>
      </c>
      <c r="B19" s="56">
        <f t="shared" si="0"/>
        <v>21.048688621968932</v>
      </c>
      <c r="C19" s="57">
        <f t="shared" si="19"/>
        <v>45.392332267095156</v>
      </c>
      <c r="D19" s="58">
        <f t="shared" si="1"/>
        <v>13.245391988016598</v>
      </c>
      <c r="E19" s="57">
        <f t="shared" si="2"/>
        <v>4.5083416107950391</v>
      </c>
      <c r="F19" s="59">
        <v>13499</v>
      </c>
      <c r="G19" s="60">
        <v>5579</v>
      </c>
      <c r="H19" s="60">
        <v>20904</v>
      </c>
      <c r="I19" s="61">
        <f t="shared" si="3"/>
        <v>37.887485648679672</v>
      </c>
      <c r="J19" s="59">
        <v>11638</v>
      </c>
      <c r="K19" s="60">
        <v>8662</v>
      </c>
      <c r="L19" s="60">
        <v>20318</v>
      </c>
      <c r="M19" s="36">
        <f t="shared" si="4"/>
        <v>14.647110936115764</v>
      </c>
      <c r="N19" s="59">
        <v>13292</v>
      </c>
      <c r="O19" s="60">
        <v>6961</v>
      </c>
      <c r="P19" s="60">
        <v>20273</v>
      </c>
      <c r="Q19" s="36">
        <f t="shared" si="5"/>
        <v>31.22872786464756</v>
      </c>
      <c r="R19" s="60">
        <v>17787</v>
      </c>
      <c r="S19" s="60">
        <v>0</v>
      </c>
      <c r="T19" s="60">
        <v>18186</v>
      </c>
      <c r="U19" s="26">
        <f t="shared" si="6"/>
        <v>97.806004618937649</v>
      </c>
      <c r="V19" s="62">
        <v>7685</v>
      </c>
      <c r="W19" s="63">
        <v>6489</v>
      </c>
      <c r="X19" s="63">
        <v>14999</v>
      </c>
      <c r="Y19" s="36">
        <f t="shared" si="7"/>
        <v>7.9738649243282893</v>
      </c>
      <c r="Z19" s="63">
        <v>7532</v>
      </c>
      <c r="AA19" s="63">
        <v>7254</v>
      </c>
      <c r="AB19" s="63">
        <v>14878</v>
      </c>
      <c r="AC19" s="36">
        <f t="shared" si="8"/>
        <v>1.8685307164941545</v>
      </c>
      <c r="AD19" s="63">
        <v>9965</v>
      </c>
      <c r="AE19" s="63">
        <v>4808</v>
      </c>
      <c r="AF19" s="63">
        <v>14825</v>
      </c>
      <c r="AG19" s="36">
        <f t="shared" si="9"/>
        <v>34.785834738617197</v>
      </c>
      <c r="AH19" s="63">
        <v>8172</v>
      </c>
      <c r="AI19" s="63">
        <v>5847</v>
      </c>
      <c r="AJ19" s="63">
        <v>14969</v>
      </c>
      <c r="AK19" s="36">
        <f t="shared" si="10"/>
        <v>15.532099672656818</v>
      </c>
      <c r="AL19" s="63">
        <v>8255</v>
      </c>
      <c r="AM19" s="63">
        <v>5194</v>
      </c>
      <c r="AN19" s="63">
        <v>14618</v>
      </c>
      <c r="AO19" s="36">
        <f t="shared" si="11"/>
        <v>20.939937063893826</v>
      </c>
      <c r="AP19" s="63">
        <v>6867</v>
      </c>
      <c r="AQ19" s="63">
        <v>6497</v>
      </c>
      <c r="AR19" s="63">
        <v>14673</v>
      </c>
      <c r="AS19" s="36">
        <f t="shared" si="12"/>
        <v>2.5216383834253397</v>
      </c>
      <c r="AT19" s="63">
        <v>7516</v>
      </c>
      <c r="AU19" s="63">
        <v>6174</v>
      </c>
      <c r="AV19" s="63">
        <v>14754</v>
      </c>
      <c r="AW19" s="36">
        <f t="shared" si="13"/>
        <v>9.0958384167005573</v>
      </c>
      <c r="AX19" s="48">
        <v>11903</v>
      </c>
      <c r="AY19" s="48">
        <v>8192</v>
      </c>
      <c r="AZ19" s="48">
        <v>20670</v>
      </c>
      <c r="BA19" s="36">
        <f t="shared" si="14"/>
        <v>17.953555878084181</v>
      </c>
      <c r="BB19" s="48">
        <v>7537</v>
      </c>
      <c r="BC19" s="48">
        <v>11703</v>
      </c>
      <c r="BD19" s="48">
        <v>20259</v>
      </c>
      <c r="BE19" s="36">
        <f t="shared" si="15"/>
        <v>-20.563700083913329</v>
      </c>
      <c r="BF19" s="48">
        <v>8690</v>
      </c>
      <c r="BG19" s="48">
        <v>10208</v>
      </c>
      <c r="BH19" s="48">
        <v>20118</v>
      </c>
      <c r="BI19" s="36">
        <f t="shared" si="16"/>
        <v>-7.5454816582165236</v>
      </c>
      <c r="BJ19" s="48">
        <v>11477</v>
      </c>
      <c r="BK19" s="48">
        <v>8313</v>
      </c>
      <c r="BL19" s="48">
        <v>19820</v>
      </c>
      <c r="BM19" s="36">
        <f t="shared" si="17"/>
        <v>15.963673057517664</v>
      </c>
      <c r="BN19" s="48">
        <v>11744</v>
      </c>
      <c r="BO19" s="48">
        <v>8372</v>
      </c>
      <c r="BP19" s="48">
        <v>20151</v>
      </c>
      <c r="BQ19" s="36">
        <f t="shared" si="18"/>
        <v>16.733660860503203</v>
      </c>
    </row>
    <row r="20" spans="1:69" x14ac:dyDescent="0.2">
      <c r="A20" s="55" t="s">
        <v>38</v>
      </c>
      <c r="B20" s="56">
        <f t="shared" si="0"/>
        <v>17.084091714508787</v>
      </c>
      <c r="C20" s="57">
        <f t="shared" si="19"/>
        <v>32.045023160191427</v>
      </c>
      <c r="D20" s="58">
        <f t="shared" si="1"/>
        <v>13.793222739717665</v>
      </c>
      <c r="E20" s="57">
        <f t="shared" si="2"/>
        <v>5.4140292436172714</v>
      </c>
      <c r="F20" s="59">
        <v>13345</v>
      </c>
      <c r="G20" s="60">
        <v>5023</v>
      </c>
      <c r="H20" s="60">
        <v>20031</v>
      </c>
      <c r="I20" s="61">
        <f t="shared" si="3"/>
        <v>41.545604313314364</v>
      </c>
      <c r="J20" s="59">
        <v>11107</v>
      </c>
      <c r="K20" s="60">
        <v>8162</v>
      </c>
      <c r="L20" s="60">
        <v>19285</v>
      </c>
      <c r="M20" s="36">
        <f t="shared" si="4"/>
        <v>15.270935960591137</v>
      </c>
      <c r="N20" s="59">
        <v>13049</v>
      </c>
      <c r="O20" s="60">
        <v>6187</v>
      </c>
      <c r="P20" s="60">
        <v>19255</v>
      </c>
      <c r="Q20" s="36">
        <f t="shared" si="5"/>
        <v>35.637496754089845</v>
      </c>
      <c r="R20" s="60">
        <v>13167</v>
      </c>
      <c r="S20" s="60">
        <v>6229</v>
      </c>
      <c r="T20" s="60">
        <v>19420</v>
      </c>
      <c r="U20" s="26">
        <f t="shared" si="6"/>
        <v>35.726055612770345</v>
      </c>
      <c r="V20" s="62">
        <v>7206</v>
      </c>
      <c r="W20" s="63">
        <v>5913</v>
      </c>
      <c r="X20" s="63">
        <v>13971</v>
      </c>
      <c r="Y20" s="36">
        <f t="shared" si="7"/>
        <v>9.254885119175432</v>
      </c>
      <c r="Z20" s="63">
        <v>7114</v>
      </c>
      <c r="AA20" s="63">
        <v>6654</v>
      </c>
      <c r="AB20" s="63">
        <v>13796</v>
      </c>
      <c r="AC20" s="36">
        <f t="shared" si="8"/>
        <v>3.3342997970426227</v>
      </c>
      <c r="AD20" s="63">
        <v>8801</v>
      </c>
      <c r="AE20" s="63">
        <v>4939</v>
      </c>
      <c r="AF20" s="63">
        <v>13765</v>
      </c>
      <c r="AG20" s="36">
        <f t="shared" si="9"/>
        <v>28.056665455866327</v>
      </c>
      <c r="AH20" s="63">
        <v>7807</v>
      </c>
      <c r="AI20" s="63">
        <v>5075</v>
      </c>
      <c r="AJ20" s="63">
        <v>13932</v>
      </c>
      <c r="AK20" s="36">
        <f t="shared" si="10"/>
        <v>19.609532012632791</v>
      </c>
      <c r="AL20" s="63">
        <v>7821</v>
      </c>
      <c r="AM20" s="63">
        <v>4553</v>
      </c>
      <c r="AN20" s="63">
        <v>13556</v>
      </c>
      <c r="AO20" s="36">
        <f t="shared" si="11"/>
        <v>24.107406314547063</v>
      </c>
      <c r="AP20" s="63">
        <v>6379</v>
      </c>
      <c r="AQ20" s="63">
        <v>6047</v>
      </c>
      <c r="AR20" s="63">
        <v>13611</v>
      </c>
      <c r="AS20" s="36">
        <f t="shared" si="12"/>
        <v>2.4392035853353922</v>
      </c>
      <c r="AT20" s="63">
        <v>7013</v>
      </c>
      <c r="AU20" s="63">
        <v>5680</v>
      </c>
      <c r="AV20" s="63">
        <v>13671</v>
      </c>
      <c r="AW20" s="36">
        <f t="shared" si="13"/>
        <v>9.7505668934240397</v>
      </c>
      <c r="AX20" s="48">
        <v>12054</v>
      </c>
      <c r="AY20" s="48">
        <v>7359</v>
      </c>
      <c r="AZ20" s="48">
        <v>19955</v>
      </c>
      <c r="BA20" s="36">
        <f t="shared" si="14"/>
        <v>23.527937860185421</v>
      </c>
      <c r="BB20" s="48">
        <v>6976</v>
      </c>
      <c r="BC20" s="48">
        <v>11479</v>
      </c>
      <c r="BD20" s="48">
        <v>19466</v>
      </c>
      <c r="BE20" s="36">
        <f t="shared" si="15"/>
        <v>-23.132641528819487</v>
      </c>
      <c r="BF20" s="48">
        <v>8214</v>
      </c>
      <c r="BG20" s="48">
        <v>9446</v>
      </c>
      <c r="BH20" s="48">
        <v>19161</v>
      </c>
      <c r="BI20" s="36">
        <f t="shared" si="16"/>
        <v>-6.429727049736444</v>
      </c>
      <c r="BJ20" s="48">
        <v>11079</v>
      </c>
      <c r="BK20" s="48">
        <v>7867</v>
      </c>
      <c r="BL20" s="48">
        <v>18969</v>
      </c>
      <c r="BM20" s="36">
        <f t="shared" si="17"/>
        <v>16.932890505561705</v>
      </c>
      <c r="BN20" s="48">
        <v>11053</v>
      </c>
      <c r="BO20" s="48">
        <v>7971</v>
      </c>
      <c r="BP20" s="48">
        <v>19058</v>
      </c>
      <c r="BQ20" s="36">
        <f t="shared" si="18"/>
        <v>16.171686430895164</v>
      </c>
    </row>
    <row r="21" spans="1:69" x14ac:dyDescent="0.2">
      <c r="A21" s="55" t="s">
        <v>42</v>
      </c>
      <c r="B21" s="56">
        <f t="shared" si="0"/>
        <v>-24.319383682723686</v>
      </c>
      <c r="C21" s="57">
        <f t="shared" si="19"/>
        <v>-7.7799713433076612</v>
      </c>
      <c r="D21" s="58">
        <f t="shared" si="1"/>
        <v>-11.713721961022959</v>
      </c>
      <c r="E21" s="57">
        <f t="shared" si="2"/>
        <v>-53.464457743840441</v>
      </c>
      <c r="F21" s="59">
        <v>10387</v>
      </c>
      <c r="G21" s="60">
        <v>9491</v>
      </c>
      <c r="H21" s="60">
        <v>22022</v>
      </c>
      <c r="I21" s="61">
        <f t="shared" si="3"/>
        <v>4.0686586141131578</v>
      </c>
      <c r="J21" s="59">
        <v>9292</v>
      </c>
      <c r="K21" s="60">
        <v>12224</v>
      </c>
      <c r="L21" s="60">
        <v>21529</v>
      </c>
      <c r="M21" s="36">
        <f t="shared" si="4"/>
        <v>-13.618839704584513</v>
      </c>
      <c r="N21" s="59">
        <v>8253</v>
      </c>
      <c r="O21" s="60">
        <v>11711</v>
      </c>
      <c r="P21" s="60">
        <v>21456</v>
      </c>
      <c r="Q21" s="36">
        <f t="shared" si="5"/>
        <v>-16.116703952274424</v>
      </c>
      <c r="R21" s="60">
        <v>10003</v>
      </c>
      <c r="S21" s="60">
        <v>11158</v>
      </c>
      <c r="T21" s="60">
        <v>21181</v>
      </c>
      <c r="U21" s="26">
        <f t="shared" si="6"/>
        <v>-5.4530003304848638</v>
      </c>
      <c r="V21" s="62">
        <v>5643</v>
      </c>
      <c r="W21" s="63">
        <v>7650</v>
      </c>
      <c r="X21" s="63">
        <v>13985</v>
      </c>
      <c r="Y21" s="36">
        <f t="shared" si="7"/>
        <v>-14.351090454057919</v>
      </c>
      <c r="Z21" s="63">
        <v>5552</v>
      </c>
      <c r="AA21" s="63">
        <v>8367</v>
      </c>
      <c r="AB21" s="63">
        <v>13935</v>
      </c>
      <c r="AC21" s="36">
        <f t="shared" si="8"/>
        <v>-20.200932902762826</v>
      </c>
      <c r="AD21" s="63">
        <v>6313</v>
      </c>
      <c r="AE21" s="63">
        <v>7458</v>
      </c>
      <c r="AF21" s="63">
        <v>13791</v>
      </c>
      <c r="AG21" s="36">
        <f t="shared" si="9"/>
        <v>-8.302516133710391</v>
      </c>
      <c r="AH21" s="63">
        <v>5914</v>
      </c>
      <c r="AI21" s="63">
        <v>7094</v>
      </c>
      <c r="AJ21" s="63">
        <v>13963</v>
      </c>
      <c r="AK21" s="36">
        <f t="shared" si="10"/>
        <v>-8.450905965766669</v>
      </c>
      <c r="AL21" s="63">
        <v>6170</v>
      </c>
      <c r="AM21" s="63">
        <v>6374</v>
      </c>
      <c r="AN21" s="63">
        <v>13639</v>
      </c>
      <c r="AO21" s="36">
        <f t="shared" si="11"/>
        <v>-1.4957108292396826</v>
      </c>
      <c r="AP21" s="63">
        <v>5261</v>
      </c>
      <c r="AQ21" s="63">
        <v>7162</v>
      </c>
      <c r="AR21" s="63">
        <v>13648</v>
      </c>
      <c r="AS21" s="36">
        <f t="shared" si="12"/>
        <v>-13.928780773739746</v>
      </c>
      <c r="AT21" s="63">
        <v>5209</v>
      </c>
      <c r="AU21" s="63">
        <v>7300</v>
      </c>
      <c r="AV21" s="63">
        <v>13697</v>
      </c>
      <c r="AW21" s="36">
        <f t="shared" si="13"/>
        <v>-15.266116667883479</v>
      </c>
      <c r="AX21" s="48">
        <v>9908</v>
      </c>
      <c r="AY21" s="48">
        <v>11538</v>
      </c>
      <c r="AZ21" s="48">
        <v>22082</v>
      </c>
      <c r="BA21" s="36">
        <f t="shared" si="14"/>
        <v>-7.3815777556380748</v>
      </c>
      <c r="BB21" s="48">
        <v>5985</v>
      </c>
      <c r="BC21" s="48">
        <v>14279</v>
      </c>
      <c r="BD21" s="48">
        <v>21315</v>
      </c>
      <c r="BE21" s="36">
        <f t="shared" si="15"/>
        <v>-38.911564625850339</v>
      </c>
      <c r="BF21" s="48">
        <v>7959</v>
      </c>
      <c r="BG21" s="48">
        <v>13480</v>
      </c>
      <c r="BH21" s="48">
        <v>21479</v>
      </c>
      <c r="BI21" s="36">
        <f t="shared" si="16"/>
        <v>-25.704176172075048</v>
      </c>
      <c r="BJ21" s="48">
        <v>0</v>
      </c>
      <c r="BK21" s="48">
        <v>17542</v>
      </c>
      <c r="BL21" s="48">
        <v>17959</v>
      </c>
      <c r="BM21" s="36">
        <f t="shared" si="17"/>
        <v>-97.678044434545356</v>
      </c>
      <c r="BN21" s="48">
        <v>0</v>
      </c>
      <c r="BO21" s="48">
        <v>17263</v>
      </c>
      <c r="BP21" s="48">
        <v>17679</v>
      </c>
      <c r="BQ21" s="36">
        <f t="shared" si="18"/>
        <v>-97.64692573109339</v>
      </c>
    </row>
    <row r="22" spans="1:69" x14ac:dyDescent="0.2">
      <c r="A22" s="55" t="s">
        <v>5</v>
      </c>
      <c r="B22" s="56">
        <f t="shared" si="0"/>
        <v>-25.66071611870305</v>
      </c>
      <c r="C22" s="57">
        <f t="shared" si="19"/>
        <v>-17.548203938890417</v>
      </c>
      <c r="D22" s="58">
        <f t="shared" si="1"/>
        <v>-16.989814471706261</v>
      </c>
      <c r="E22" s="57">
        <f t="shared" si="2"/>
        <v>-42.444129945512472</v>
      </c>
      <c r="F22" s="59">
        <v>8237</v>
      </c>
      <c r="G22" s="60">
        <v>9797</v>
      </c>
      <c r="H22" s="60">
        <v>20334</v>
      </c>
      <c r="I22" s="61">
        <f t="shared" si="3"/>
        <v>-7.6718796105045728</v>
      </c>
      <c r="J22" s="59">
        <v>7776</v>
      </c>
      <c r="K22" s="60">
        <v>11824</v>
      </c>
      <c r="L22" s="60">
        <v>19633</v>
      </c>
      <c r="M22" s="36">
        <f t="shared" si="4"/>
        <v>-20.618346661233637</v>
      </c>
      <c r="N22" s="59">
        <v>6804</v>
      </c>
      <c r="O22" s="60">
        <v>11164</v>
      </c>
      <c r="P22" s="60">
        <v>19311</v>
      </c>
      <c r="Q22" s="36">
        <f t="shared" si="5"/>
        <v>-22.577805395888355</v>
      </c>
      <c r="R22" s="60">
        <v>7685</v>
      </c>
      <c r="S22" s="60">
        <v>11377</v>
      </c>
      <c r="T22" s="60">
        <v>19105</v>
      </c>
      <c r="U22" s="26">
        <f t="shared" si="6"/>
        <v>-19.324784087935093</v>
      </c>
      <c r="V22" s="62">
        <v>4249</v>
      </c>
      <c r="W22" s="63">
        <v>6559</v>
      </c>
      <c r="X22" s="63">
        <v>11373</v>
      </c>
      <c r="Y22" s="36">
        <f t="shared" si="7"/>
        <v>-20.311263518860461</v>
      </c>
      <c r="Z22" s="63">
        <v>4149</v>
      </c>
      <c r="AA22" s="63">
        <v>7119</v>
      </c>
      <c r="AB22" s="63">
        <v>11290</v>
      </c>
      <c r="AC22" s="36">
        <f t="shared" si="8"/>
        <v>-26.306465899025682</v>
      </c>
      <c r="AD22" s="63">
        <v>4905</v>
      </c>
      <c r="AE22" s="63">
        <v>6258</v>
      </c>
      <c r="AF22" s="63">
        <v>11182</v>
      </c>
      <c r="AG22" s="36">
        <f t="shared" si="9"/>
        <v>-12.099803255231622</v>
      </c>
      <c r="AH22" s="63">
        <v>4329</v>
      </c>
      <c r="AI22" s="63">
        <v>6172</v>
      </c>
      <c r="AJ22" s="63">
        <v>11324</v>
      </c>
      <c r="AK22" s="36">
        <f t="shared" si="10"/>
        <v>-16.275167785234895</v>
      </c>
      <c r="AL22" s="63">
        <v>4569</v>
      </c>
      <c r="AM22" s="63">
        <v>5515</v>
      </c>
      <c r="AN22" s="63">
        <v>11031</v>
      </c>
      <c r="AO22" s="36">
        <f t="shared" si="11"/>
        <v>-8.575831746895112</v>
      </c>
      <c r="AP22" s="63">
        <v>3999</v>
      </c>
      <c r="AQ22" s="63">
        <v>5833</v>
      </c>
      <c r="AR22" s="63">
        <v>11022</v>
      </c>
      <c r="AS22" s="36">
        <f t="shared" si="12"/>
        <v>-16.63944837597532</v>
      </c>
      <c r="AT22" s="63">
        <v>3891</v>
      </c>
      <c r="AU22" s="63">
        <v>5969</v>
      </c>
      <c r="AV22" s="63">
        <v>11100</v>
      </c>
      <c r="AW22" s="36">
        <f t="shared" si="13"/>
        <v>-18.720720720720717</v>
      </c>
      <c r="AX22" s="48">
        <v>8349</v>
      </c>
      <c r="AY22" s="48">
        <v>11934</v>
      </c>
      <c r="AZ22" s="48">
        <v>21073</v>
      </c>
      <c r="BA22" s="36">
        <f t="shared" si="14"/>
        <v>-17.012290608835951</v>
      </c>
      <c r="BB22" s="48">
        <v>5382</v>
      </c>
      <c r="BC22" s="48">
        <v>13127</v>
      </c>
      <c r="BD22" s="48">
        <v>19789</v>
      </c>
      <c r="BE22" s="36">
        <f t="shared" si="15"/>
        <v>-39.137904896659762</v>
      </c>
      <c r="BF22" s="48">
        <v>6868</v>
      </c>
      <c r="BG22" s="48">
        <v>12939</v>
      </c>
      <c r="BH22" s="48">
        <v>19849</v>
      </c>
      <c r="BI22" s="36">
        <f t="shared" si="16"/>
        <v>-30.585923724117087</v>
      </c>
      <c r="BJ22" s="48">
        <v>0</v>
      </c>
      <c r="BK22" s="48">
        <v>15749</v>
      </c>
      <c r="BL22" s="48">
        <v>16179</v>
      </c>
      <c r="BM22" s="36">
        <f t="shared" si="17"/>
        <v>-97.342233759812103</v>
      </c>
      <c r="BN22" s="48">
        <v>6660</v>
      </c>
      <c r="BO22" s="48">
        <v>11897</v>
      </c>
      <c r="BP22" s="48">
        <v>18609</v>
      </c>
      <c r="BQ22" s="36">
        <f t="shared" si="18"/>
        <v>-28.14229673813746</v>
      </c>
    </row>
    <row r="23" spans="1:69" x14ac:dyDescent="0.2">
      <c r="A23" s="55" t="s">
        <v>24</v>
      </c>
      <c r="B23" s="56">
        <f t="shared" si="0"/>
        <v>7.3482142115360567</v>
      </c>
      <c r="C23" s="57">
        <f t="shared" si="19"/>
        <v>25.737116205771947</v>
      </c>
      <c r="D23" s="58">
        <f t="shared" si="1"/>
        <v>6.9098933037857506</v>
      </c>
      <c r="E23" s="57">
        <f t="shared" si="2"/>
        <v>-10.602366874949528</v>
      </c>
      <c r="F23" s="59">
        <v>12695</v>
      </c>
      <c r="G23" s="60">
        <v>5444</v>
      </c>
      <c r="H23" s="60">
        <v>19651</v>
      </c>
      <c r="I23" s="61">
        <f t="shared" si="3"/>
        <v>36.898885552898072</v>
      </c>
      <c r="J23" s="59">
        <v>8620</v>
      </c>
      <c r="K23" s="60">
        <v>10689</v>
      </c>
      <c r="L23" s="60">
        <v>19324</v>
      </c>
      <c r="M23" s="36">
        <f t="shared" si="4"/>
        <v>-10.706892982819289</v>
      </c>
      <c r="N23" s="59">
        <v>12357</v>
      </c>
      <c r="O23" s="60">
        <v>6923</v>
      </c>
      <c r="P23" s="60">
        <v>19290</v>
      </c>
      <c r="Q23" s="36">
        <f t="shared" si="5"/>
        <v>28.170036288232247</v>
      </c>
      <c r="R23" s="60">
        <v>14417</v>
      </c>
      <c r="S23" s="60">
        <v>4982</v>
      </c>
      <c r="T23" s="60">
        <v>19419</v>
      </c>
      <c r="U23" s="26">
        <f t="shared" si="6"/>
        <v>48.586435964776769</v>
      </c>
      <c r="V23" s="62">
        <v>7101</v>
      </c>
      <c r="W23" s="63">
        <v>6976</v>
      </c>
      <c r="X23" s="63">
        <v>14920</v>
      </c>
      <c r="Y23" s="36">
        <f t="shared" si="7"/>
        <v>0.83780160857909181</v>
      </c>
      <c r="Z23" s="63">
        <v>6213</v>
      </c>
      <c r="AA23" s="63">
        <v>8618</v>
      </c>
      <c r="AB23" s="63">
        <v>14849</v>
      </c>
      <c r="AC23" s="36">
        <f t="shared" si="8"/>
        <v>-16.19637686039464</v>
      </c>
      <c r="AD23" s="63">
        <v>9942</v>
      </c>
      <c r="AE23" s="63">
        <v>4864</v>
      </c>
      <c r="AF23" s="63">
        <v>14818</v>
      </c>
      <c r="AG23" s="36">
        <f t="shared" si="9"/>
        <v>34.269132136590635</v>
      </c>
      <c r="AH23" s="63">
        <v>7350</v>
      </c>
      <c r="AI23" s="63">
        <v>6475</v>
      </c>
      <c r="AJ23" s="63">
        <v>14798</v>
      </c>
      <c r="AK23" s="36">
        <f t="shared" si="10"/>
        <v>5.9129612109744549</v>
      </c>
      <c r="AL23" s="63">
        <v>7659</v>
      </c>
      <c r="AM23" s="63">
        <v>5573</v>
      </c>
      <c r="AN23" s="63">
        <v>14375</v>
      </c>
      <c r="AO23" s="36">
        <f t="shared" si="11"/>
        <v>14.511304347826092</v>
      </c>
      <c r="AP23" s="63">
        <v>6791</v>
      </c>
      <c r="AQ23" s="63">
        <v>6044</v>
      </c>
      <c r="AR23" s="63">
        <v>14284</v>
      </c>
      <c r="AS23" s="36">
        <f t="shared" si="12"/>
        <v>5.2296275553066369</v>
      </c>
      <c r="AT23" s="63">
        <v>6783</v>
      </c>
      <c r="AU23" s="63">
        <v>6238</v>
      </c>
      <c r="AV23" s="63">
        <v>14324</v>
      </c>
      <c r="AW23" s="36">
        <f t="shared" si="13"/>
        <v>3.8048031276179839</v>
      </c>
      <c r="AX23" s="48">
        <v>10294</v>
      </c>
      <c r="AY23" s="48">
        <v>8144</v>
      </c>
      <c r="AZ23" s="48">
        <v>18948</v>
      </c>
      <c r="BA23" s="36">
        <f t="shared" si="14"/>
        <v>11.34684399408909</v>
      </c>
      <c r="BB23" s="48">
        <v>6217</v>
      </c>
      <c r="BC23" s="48">
        <v>11489</v>
      </c>
      <c r="BD23" s="48">
        <v>18487</v>
      </c>
      <c r="BE23" s="36">
        <f t="shared" si="15"/>
        <v>-28.517336506734463</v>
      </c>
      <c r="BF23" s="48">
        <v>5625</v>
      </c>
      <c r="BG23" s="48">
        <v>12463</v>
      </c>
      <c r="BH23" s="48">
        <v>18717</v>
      </c>
      <c r="BI23" s="36">
        <f t="shared" si="16"/>
        <v>-36.533632526580114</v>
      </c>
      <c r="BJ23" s="48">
        <v>7505</v>
      </c>
      <c r="BK23" s="48">
        <v>11188</v>
      </c>
      <c r="BL23" s="48">
        <v>18704</v>
      </c>
      <c r="BM23" s="36">
        <f t="shared" si="17"/>
        <v>-19.690975192472205</v>
      </c>
      <c r="BN23" s="48">
        <v>11146</v>
      </c>
      <c r="BO23" s="48">
        <v>7370</v>
      </c>
      <c r="BP23" s="48">
        <v>18525</v>
      </c>
      <c r="BQ23" s="36">
        <f t="shared" si="18"/>
        <v>20.383265856950061</v>
      </c>
    </row>
    <row r="24" spans="1:69" x14ac:dyDescent="0.2">
      <c r="A24" s="55" t="s">
        <v>11</v>
      </c>
      <c r="B24" s="56">
        <f t="shared" si="0"/>
        <v>-1.0724082902397001</v>
      </c>
      <c r="C24" s="57">
        <f t="shared" si="19"/>
        <v>14.864560203541302</v>
      </c>
      <c r="D24" s="58">
        <f t="shared" si="1"/>
        <v>-0.54280791828216812</v>
      </c>
      <c r="E24" s="57">
        <f t="shared" si="2"/>
        <v>-17.538977155978234</v>
      </c>
      <c r="F24" s="59">
        <v>11433</v>
      </c>
      <c r="G24" s="60">
        <v>5859</v>
      </c>
      <c r="H24" s="60">
        <v>18747</v>
      </c>
      <c r="I24" s="61">
        <f t="shared" si="3"/>
        <v>29.732757241158588</v>
      </c>
      <c r="J24" s="59">
        <v>7596</v>
      </c>
      <c r="K24" s="60">
        <v>10749</v>
      </c>
      <c r="L24" s="60">
        <v>18362</v>
      </c>
      <c r="M24" s="36">
        <f t="shared" si="4"/>
        <v>-17.171332098899899</v>
      </c>
      <c r="N24" s="59">
        <v>10751</v>
      </c>
      <c r="O24" s="60">
        <v>7578</v>
      </c>
      <c r="P24" s="60">
        <v>18338</v>
      </c>
      <c r="Q24" s="36">
        <f t="shared" si="5"/>
        <v>17.302868360780888</v>
      </c>
      <c r="R24" s="60">
        <v>11895</v>
      </c>
      <c r="S24" s="60">
        <v>6458</v>
      </c>
      <c r="T24" s="60">
        <v>18372</v>
      </c>
      <c r="U24" s="26">
        <f t="shared" si="6"/>
        <v>29.593947311125628</v>
      </c>
      <c r="V24" s="62">
        <v>5880</v>
      </c>
      <c r="W24" s="63">
        <v>6369</v>
      </c>
      <c r="X24" s="63">
        <v>12929</v>
      </c>
      <c r="Y24" s="36">
        <f t="shared" si="7"/>
        <v>-3.7821950653569472</v>
      </c>
      <c r="Z24" s="63">
        <v>5157</v>
      </c>
      <c r="AA24" s="63">
        <v>7708</v>
      </c>
      <c r="AB24" s="63">
        <v>12879</v>
      </c>
      <c r="AC24" s="36">
        <f t="shared" si="8"/>
        <v>-19.807438465719386</v>
      </c>
      <c r="AD24" s="63">
        <v>7176</v>
      </c>
      <c r="AE24" s="63">
        <v>5721</v>
      </c>
      <c r="AF24" s="63">
        <v>12903</v>
      </c>
      <c r="AG24" s="36">
        <f t="shared" si="9"/>
        <v>11.27644733782841</v>
      </c>
      <c r="AH24" s="63">
        <v>6131</v>
      </c>
      <c r="AI24" s="63">
        <v>5981</v>
      </c>
      <c r="AJ24" s="63">
        <v>12848</v>
      </c>
      <c r="AK24" s="36">
        <f t="shared" si="10"/>
        <v>1.167496886674968</v>
      </c>
      <c r="AL24" s="63">
        <v>6292</v>
      </c>
      <c r="AM24" s="63">
        <v>5272</v>
      </c>
      <c r="AN24" s="63">
        <v>12528</v>
      </c>
      <c r="AO24" s="36">
        <f t="shared" si="11"/>
        <v>8.141762452107276</v>
      </c>
      <c r="AP24" s="63">
        <v>5705</v>
      </c>
      <c r="AQ24" s="63">
        <v>5571</v>
      </c>
      <c r="AR24" s="63">
        <v>12440</v>
      </c>
      <c r="AS24" s="36">
        <f t="shared" si="12"/>
        <v>1.077170418006429</v>
      </c>
      <c r="AT24" s="63">
        <v>5619</v>
      </c>
      <c r="AU24" s="63">
        <v>5853</v>
      </c>
      <c r="AV24" s="63">
        <v>12494</v>
      </c>
      <c r="AW24" s="36">
        <f t="shared" si="13"/>
        <v>-1.8728989915159255</v>
      </c>
      <c r="AX24" s="48">
        <v>9677</v>
      </c>
      <c r="AY24" s="48">
        <v>8592</v>
      </c>
      <c r="AZ24" s="48">
        <v>18707</v>
      </c>
      <c r="BA24" s="36">
        <f t="shared" si="14"/>
        <v>5.7999679264446495</v>
      </c>
      <c r="BB24" s="48">
        <v>5729</v>
      </c>
      <c r="BC24" s="48">
        <v>11546</v>
      </c>
      <c r="BD24" s="48">
        <v>18071</v>
      </c>
      <c r="BE24" s="36">
        <f t="shared" si="15"/>
        <v>-32.189696198328811</v>
      </c>
      <c r="BF24" s="48">
        <v>4962</v>
      </c>
      <c r="BG24" s="48">
        <v>12746</v>
      </c>
      <c r="BH24" s="48">
        <v>18366</v>
      </c>
      <c r="BI24" s="36">
        <f t="shared" si="16"/>
        <v>-42.382663617554179</v>
      </c>
      <c r="BJ24" s="48">
        <v>6970</v>
      </c>
      <c r="BK24" s="48">
        <v>11110</v>
      </c>
      <c r="BL24" s="48">
        <v>18098</v>
      </c>
      <c r="BM24" s="36">
        <f t="shared" si="17"/>
        <v>-22.875455851475294</v>
      </c>
      <c r="BN24" s="48">
        <v>9401</v>
      </c>
      <c r="BO24" s="48">
        <v>8685</v>
      </c>
      <c r="BP24" s="48">
        <v>18113</v>
      </c>
      <c r="BQ24" s="36">
        <f t="shared" si="18"/>
        <v>3.9529619610224662</v>
      </c>
    </row>
    <row r="25" spans="1:69" x14ac:dyDescent="0.2">
      <c r="A25" s="55" t="s">
        <v>79</v>
      </c>
      <c r="B25" s="56">
        <f t="shared" si="0"/>
        <v>15.869413615903314</v>
      </c>
      <c r="C25" s="57">
        <f t="shared" si="19"/>
        <v>24.054337350744635</v>
      </c>
      <c r="D25" s="58">
        <f t="shared" si="1"/>
        <v>16.137397262802917</v>
      </c>
      <c r="E25" s="57">
        <f t="shared" si="2"/>
        <v>7.4165062341623891</v>
      </c>
      <c r="F25" s="59">
        <v>13872</v>
      </c>
      <c r="G25" s="60">
        <v>6754</v>
      </c>
      <c r="H25" s="60">
        <v>22313</v>
      </c>
      <c r="I25" s="61">
        <f t="shared" si="3"/>
        <v>31.900685698919908</v>
      </c>
      <c r="J25" s="59">
        <v>12633</v>
      </c>
      <c r="K25" s="60">
        <v>7997</v>
      </c>
      <c r="L25" s="60">
        <v>21743</v>
      </c>
      <c r="M25" s="36">
        <f t="shared" si="4"/>
        <v>21.321804718760056</v>
      </c>
      <c r="N25" s="59">
        <v>13026</v>
      </c>
      <c r="O25" s="60">
        <v>8454</v>
      </c>
      <c r="P25" s="60">
        <v>21515</v>
      </c>
      <c r="Q25" s="36">
        <f t="shared" si="5"/>
        <v>21.250290495003483</v>
      </c>
      <c r="R25" s="60">
        <v>13128</v>
      </c>
      <c r="S25" s="60">
        <v>8434</v>
      </c>
      <c r="T25" s="60">
        <v>21587</v>
      </c>
      <c r="U25" s="26">
        <f t="shared" si="6"/>
        <v>21.744568490295091</v>
      </c>
      <c r="V25" s="62">
        <v>7515</v>
      </c>
      <c r="W25" s="63">
        <v>5931</v>
      </c>
      <c r="X25" s="63">
        <v>14014</v>
      </c>
      <c r="Y25" s="36">
        <f t="shared" si="7"/>
        <v>11.302982731554161</v>
      </c>
      <c r="Z25" s="63">
        <v>8383</v>
      </c>
      <c r="AA25" s="63">
        <v>5101</v>
      </c>
      <c r="AB25" s="63">
        <v>13935</v>
      </c>
      <c r="AC25" s="36">
        <f t="shared" si="8"/>
        <v>23.552206673842846</v>
      </c>
      <c r="AD25" s="63">
        <v>8836</v>
      </c>
      <c r="AE25" s="63">
        <v>4881</v>
      </c>
      <c r="AF25" s="63">
        <v>13743</v>
      </c>
      <c r="AG25" s="36">
        <f t="shared" si="9"/>
        <v>28.778287127992435</v>
      </c>
      <c r="AH25" s="63">
        <v>7809</v>
      </c>
      <c r="AI25" s="63">
        <v>5398</v>
      </c>
      <c r="AJ25" s="63">
        <v>13971</v>
      </c>
      <c r="AK25" s="36">
        <f t="shared" si="10"/>
        <v>17.257175577982963</v>
      </c>
      <c r="AL25" s="63">
        <v>7799</v>
      </c>
      <c r="AM25" s="63">
        <v>4958</v>
      </c>
      <c r="AN25" s="63">
        <v>13691</v>
      </c>
      <c r="AO25" s="36">
        <f t="shared" si="11"/>
        <v>20.75085822803301</v>
      </c>
      <c r="AP25" s="63">
        <v>6759</v>
      </c>
      <c r="AQ25" s="63">
        <v>5832</v>
      </c>
      <c r="AR25" s="63">
        <v>13667</v>
      </c>
      <c r="AS25" s="36">
        <f t="shared" si="12"/>
        <v>6.7827613960635134</v>
      </c>
      <c r="AT25" s="63">
        <v>6669</v>
      </c>
      <c r="AU25" s="63">
        <v>6046</v>
      </c>
      <c r="AV25" s="63">
        <v>13730</v>
      </c>
      <c r="AW25" s="36">
        <f t="shared" si="13"/>
        <v>4.5375091041514937</v>
      </c>
      <c r="AX25" s="48">
        <v>12326</v>
      </c>
      <c r="AY25" s="48">
        <v>8621</v>
      </c>
      <c r="AZ25" s="48">
        <v>21431</v>
      </c>
      <c r="BA25" s="36">
        <f t="shared" si="14"/>
        <v>17.288040688721946</v>
      </c>
      <c r="BB25" s="48">
        <v>7783</v>
      </c>
      <c r="BC25" s="48">
        <v>11991</v>
      </c>
      <c r="BD25" s="48">
        <v>20729</v>
      </c>
      <c r="BE25" s="36">
        <f t="shared" si="15"/>
        <v>-20.30006271407207</v>
      </c>
      <c r="BF25" s="48">
        <v>12046</v>
      </c>
      <c r="BG25" s="48">
        <v>8666</v>
      </c>
      <c r="BH25" s="48">
        <v>20746</v>
      </c>
      <c r="BI25" s="36">
        <f t="shared" si="16"/>
        <v>16.292297310324876</v>
      </c>
      <c r="BJ25" s="48">
        <v>11683</v>
      </c>
      <c r="BK25" s="48">
        <v>8675</v>
      </c>
      <c r="BL25" s="48">
        <v>20385</v>
      </c>
      <c r="BM25" s="36">
        <f t="shared" si="17"/>
        <v>14.755948000981117</v>
      </c>
      <c r="BN25" s="48">
        <v>10878</v>
      </c>
      <c r="BO25" s="48">
        <v>9071</v>
      </c>
      <c r="BP25" s="48">
        <v>19975</v>
      </c>
      <c r="BQ25" s="36">
        <f t="shared" si="18"/>
        <v>9.0463078848560752</v>
      </c>
    </row>
    <row r="26" spans="1:69" x14ac:dyDescent="0.2">
      <c r="A26" s="55" t="s">
        <v>58</v>
      </c>
      <c r="B26" s="56">
        <f t="shared" si="0"/>
        <v>-13.556480250085714</v>
      </c>
      <c r="C26" s="57">
        <f t="shared" si="19"/>
        <v>-7.8459920405584782</v>
      </c>
      <c r="D26" s="58">
        <f t="shared" si="1"/>
        <v>-15.278013431694282</v>
      </c>
      <c r="E26" s="57">
        <f t="shared" si="2"/>
        <v>-17.545435278004383</v>
      </c>
      <c r="F26" s="59">
        <v>10163</v>
      </c>
      <c r="G26" s="60">
        <v>10420</v>
      </c>
      <c r="H26" s="60">
        <v>22324</v>
      </c>
      <c r="I26" s="61">
        <f t="shared" si="3"/>
        <v>-1.1512273786059846</v>
      </c>
      <c r="J26" s="59">
        <v>9461</v>
      </c>
      <c r="K26" s="60">
        <v>11276</v>
      </c>
      <c r="L26" s="60">
        <v>21545</v>
      </c>
      <c r="M26" s="36">
        <f t="shared" si="4"/>
        <v>-8.4242283592480867</v>
      </c>
      <c r="N26" s="59">
        <v>9248</v>
      </c>
      <c r="O26" s="60">
        <v>12123</v>
      </c>
      <c r="P26" s="60">
        <v>21397</v>
      </c>
      <c r="Q26" s="36">
        <f t="shared" si="5"/>
        <v>-13.436463055568543</v>
      </c>
      <c r="R26" s="60">
        <v>9754</v>
      </c>
      <c r="S26" s="60">
        <v>11538</v>
      </c>
      <c r="T26" s="60">
        <v>21309</v>
      </c>
      <c r="U26" s="26">
        <f t="shared" si="6"/>
        <v>-8.3720493688112967</v>
      </c>
      <c r="V26" s="62">
        <v>5784</v>
      </c>
      <c r="W26" s="63">
        <v>8416</v>
      </c>
      <c r="X26" s="63">
        <v>14719</v>
      </c>
      <c r="Y26" s="36">
        <f t="shared" si="7"/>
        <v>-17.881649568584816</v>
      </c>
      <c r="Z26" s="63">
        <v>6370</v>
      </c>
      <c r="AA26" s="63">
        <v>7767</v>
      </c>
      <c r="AB26" s="63">
        <v>14568</v>
      </c>
      <c r="AC26" s="36">
        <f t="shared" si="8"/>
        <v>-9.589511257550793</v>
      </c>
      <c r="AD26" s="63">
        <v>5985</v>
      </c>
      <c r="AE26" s="63">
        <v>8300</v>
      </c>
      <c r="AF26" s="63">
        <v>14318</v>
      </c>
      <c r="AG26" s="36">
        <f t="shared" si="9"/>
        <v>-16.168459282022624</v>
      </c>
      <c r="AH26" s="63">
        <v>5994</v>
      </c>
      <c r="AI26" s="63">
        <v>7858</v>
      </c>
      <c r="AJ26" s="63">
        <v>14646</v>
      </c>
      <c r="AK26" s="36">
        <f t="shared" si="10"/>
        <v>-12.727024443534068</v>
      </c>
      <c r="AL26" s="63">
        <v>5919</v>
      </c>
      <c r="AM26" s="63">
        <v>7400</v>
      </c>
      <c r="AN26" s="63">
        <v>14271</v>
      </c>
      <c r="AO26" s="36">
        <f t="shared" si="11"/>
        <v>-10.377689019690278</v>
      </c>
      <c r="AP26" s="63">
        <v>5126</v>
      </c>
      <c r="AQ26" s="63">
        <v>7955</v>
      </c>
      <c r="AR26" s="63">
        <v>14192</v>
      </c>
      <c r="AS26" s="36">
        <f t="shared" si="12"/>
        <v>-19.933765501691088</v>
      </c>
      <c r="AT26" s="63">
        <v>5052</v>
      </c>
      <c r="AU26" s="63">
        <v>7941</v>
      </c>
      <c r="AV26" s="63">
        <v>14254</v>
      </c>
      <c r="AW26" s="36">
        <f t="shared" si="13"/>
        <v>-20.267994948786306</v>
      </c>
      <c r="AX26" s="48">
        <v>9657</v>
      </c>
      <c r="AY26" s="48">
        <v>11920</v>
      </c>
      <c r="AZ26" s="48">
        <v>22161</v>
      </c>
      <c r="BA26" s="36">
        <f t="shared" si="14"/>
        <v>-10.211633049050134</v>
      </c>
      <c r="BB26" s="48">
        <v>6144</v>
      </c>
      <c r="BC26" s="48">
        <v>14160</v>
      </c>
      <c r="BD26" s="48">
        <v>21217</v>
      </c>
      <c r="BE26" s="36">
        <f t="shared" si="15"/>
        <v>-37.781024650044785</v>
      </c>
      <c r="BF26" s="48">
        <v>9289</v>
      </c>
      <c r="BG26" s="48">
        <v>11607</v>
      </c>
      <c r="BH26" s="48">
        <v>20932</v>
      </c>
      <c r="BI26" s="36">
        <f t="shared" si="16"/>
        <v>-11.073953755016246</v>
      </c>
      <c r="BJ26" s="48">
        <v>8873</v>
      </c>
      <c r="BK26" s="48">
        <v>11952</v>
      </c>
      <c r="BL26" s="48">
        <v>20851</v>
      </c>
      <c r="BM26" s="36">
        <f t="shared" si="17"/>
        <v>-14.766677857177118</v>
      </c>
      <c r="BN26" s="48">
        <v>8843</v>
      </c>
      <c r="BO26" s="48">
        <v>11700</v>
      </c>
      <c r="BP26" s="48">
        <v>20563</v>
      </c>
      <c r="BQ26" s="36">
        <f t="shared" si="18"/>
        <v>-13.893887078733647</v>
      </c>
    </row>
    <row r="27" spans="1:69" x14ac:dyDescent="0.2">
      <c r="A27" s="55" t="s">
        <v>53</v>
      </c>
      <c r="B27" s="56">
        <f t="shared" si="0"/>
        <v>1.3715891857429714</v>
      </c>
      <c r="C27" s="57">
        <f t="shared" si="19"/>
        <v>6.8346701886320211</v>
      </c>
      <c r="D27" s="58">
        <f t="shared" si="1"/>
        <v>2.522519013174052</v>
      </c>
      <c r="E27" s="57">
        <f t="shared" si="2"/>
        <v>-5.2424216445771581</v>
      </c>
      <c r="F27" s="59">
        <v>11117</v>
      </c>
      <c r="G27" s="60">
        <v>8697</v>
      </c>
      <c r="H27" s="60">
        <v>21703</v>
      </c>
      <c r="I27" s="61">
        <f t="shared" si="3"/>
        <v>11.150532184490626</v>
      </c>
      <c r="J27" s="59">
        <v>10225</v>
      </c>
      <c r="K27" s="60">
        <v>9282</v>
      </c>
      <c r="L27" s="60">
        <v>21234</v>
      </c>
      <c r="M27" s="36">
        <f t="shared" si="4"/>
        <v>4.4409908637091489</v>
      </c>
      <c r="N27" s="59">
        <v>10804</v>
      </c>
      <c r="O27" s="60">
        <v>10455</v>
      </c>
      <c r="P27" s="60">
        <v>21275</v>
      </c>
      <c r="Q27" s="36">
        <f t="shared" si="5"/>
        <v>1.6404230317273838</v>
      </c>
      <c r="R27" s="60">
        <v>11643</v>
      </c>
      <c r="S27" s="60">
        <v>9503</v>
      </c>
      <c r="T27" s="60">
        <v>21174</v>
      </c>
      <c r="U27" s="26">
        <f t="shared" si="6"/>
        <v>10.106734674600926</v>
      </c>
      <c r="V27" s="62">
        <v>6587</v>
      </c>
      <c r="W27" s="63">
        <v>7682</v>
      </c>
      <c r="X27" s="63">
        <v>14947</v>
      </c>
      <c r="Y27" s="36">
        <f t="shared" si="7"/>
        <v>-7.3258847929350388</v>
      </c>
      <c r="Z27" s="63">
        <v>8282</v>
      </c>
      <c r="AA27" s="63">
        <v>5717</v>
      </c>
      <c r="AB27" s="63">
        <v>14853</v>
      </c>
      <c r="AC27" s="36">
        <f t="shared" si="8"/>
        <v>17.269238537669164</v>
      </c>
      <c r="AD27" s="63">
        <v>9204</v>
      </c>
      <c r="AE27" s="63">
        <v>5593</v>
      </c>
      <c r="AF27" s="63">
        <v>14805</v>
      </c>
      <c r="AG27" s="36">
        <f t="shared" si="9"/>
        <v>24.390408645727788</v>
      </c>
      <c r="AH27" s="63">
        <v>7019</v>
      </c>
      <c r="AI27" s="63">
        <v>7121</v>
      </c>
      <c r="AJ27" s="63">
        <v>14911</v>
      </c>
      <c r="AK27" s="36">
        <f t="shared" si="10"/>
        <v>-0.68405874857487836</v>
      </c>
      <c r="AL27" s="63">
        <v>7075</v>
      </c>
      <c r="AM27" s="63">
        <v>6448</v>
      </c>
      <c r="AN27" s="63">
        <v>14552</v>
      </c>
      <c r="AO27" s="36">
        <f t="shared" si="11"/>
        <v>4.3086860912589344</v>
      </c>
      <c r="AP27" s="63">
        <v>6046</v>
      </c>
      <c r="AQ27" s="63">
        <v>7323</v>
      </c>
      <c r="AR27" s="63">
        <v>14569</v>
      </c>
      <c r="AS27" s="36">
        <f t="shared" si="12"/>
        <v>-8.765186354588506</v>
      </c>
      <c r="AT27" s="63">
        <v>5908</v>
      </c>
      <c r="AU27" s="63">
        <v>7596</v>
      </c>
      <c r="AV27" s="63">
        <v>14633</v>
      </c>
      <c r="AW27" s="36">
        <f t="shared" si="13"/>
        <v>-11.535570286339098</v>
      </c>
      <c r="AX27" s="48">
        <v>10285</v>
      </c>
      <c r="AY27" s="48">
        <v>11177</v>
      </c>
      <c r="AZ27" s="48">
        <v>21975</v>
      </c>
      <c r="BA27" s="36">
        <f t="shared" si="14"/>
        <v>-4.0591581342434626</v>
      </c>
      <c r="BB27" s="48">
        <v>6470</v>
      </c>
      <c r="BC27" s="48">
        <v>14006</v>
      </c>
      <c r="BD27" s="48">
        <v>21441</v>
      </c>
      <c r="BE27" s="36">
        <f t="shared" si="15"/>
        <v>-35.147614383657483</v>
      </c>
      <c r="BF27" s="48">
        <v>11260</v>
      </c>
      <c r="BG27" s="48">
        <v>9905</v>
      </c>
      <c r="BH27" s="48">
        <v>21189</v>
      </c>
      <c r="BI27" s="36">
        <f t="shared" si="16"/>
        <v>6.3948275048374192</v>
      </c>
      <c r="BJ27" s="48">
        <v>9801</v>
      </c>
      <c r="BK27" s="48">
        <v>11633</v>
      </c>
      <c r="BL27" s="48">
        <v>21464</v>
      </c>
      <c r="BM27" s="36">
        <f t="shared" si="17"/>
        <v>-8.5352217666790846</v>
      </c>
      <c r="BN27" s="48">
        <v>12174</v>
      </c>
      <c r="BO27" s="48">
        <v>8969</v>
      </c>
      <c r="BP27" s="48">
        <v>21176</v>
      </c>
      <c r="BQ27" s="36">
        <f t="shared" si="18"/>
        <v>15.135058556856817</v>
      </c>
    </row>
    <row r="28" spans="1:69" x14ac:dyDescent="0.2">
      <c r="A28" s="55" t="s">
        <v>61</v>
      </c>
      <c r="B28" s="56">
        <f t="shared" si="0"/>
        <v>13.066190947776803</v>
      </c>
      <c r="C28" s="57">
        <f t="shared" si="19"/>
        <v>22.83284217182171</v>
      </c>
      <c r="D28" s="58">
        <f t="shared" si="1"/>
        <v>14.460328000173918</v>
      </c>
      <c r="E28" s="57">
        <f t="shared" si="2"/>
        <v>1.9054026713347867</v>
      </c>
      <c r="F28" s="59">
        <v>13111</v>
      </c>
      <c r="G28" s="60">
        <v>6643</v>
      </c>
      <c r="H28" s="60">
        <v>21594</v>
      </c>
      <c r="I28" s="61">
        <f t="shared" si="3"/>
        <v>29.952764656849119</v>
      </c>
      <c r="J28" s="59">
        <v>11484</v>
      </c>
      <c r="K28" s="60">
        <v>8284</v>
      </c>
      <c r="L28" s="60">
        <v>21094</v>
      </c>
      <c r="M28" s="36">
        <f t="shared" si="4"/>
        <v>15.170190575519099</v>
      </c>
      <c r="N28" s="59">
        <v>12097</v>
      </c>
      <c r="O28" s="60">
        <v>8827</v>
      </c>
      <c r="P28" s="60">
        <v>20948</v>
      </c>
      <c r="Q28" s="36">
        <f t="shared" si="5"/>
        <v>15.610082108077144</v>
      </c>
      <c r="R28" s="60">
        <v>13688</v>
      </c>
      <c r="S28" s="60">
        <v>7270</v>
      </c>
      <c r="T28" s="60">
        <v>20975</v>
      </c>
      <c r="U28" s="26">
        <f t="shared" si="6"/>
        <v>30.598331346841473</v>
      </c>
      <c r="V28" s="62">
        <v>7266</v>
      </c>
      <c r="W28" s="63">
        <v>6350</v>
      </c>
      <c r="X28" s="63">
        <v>14507</v>
      </c>
      <c r="Y28" s="36">
        <f t="shared" si="7"/>
        <v>6.3141931481353772</v>
      </c>
      <c r="Z28" s="63">
        <v>8337</v>
      </c>
      <c r="AA28" s="63">
        <v>5494</v>
      </c>
      <c r="AB28" s="63">
        <v>14435</v>
      </c>
      <c r="AC28" s="36">
        <f t="shared" si="8"/>
        <v>19.695185313474195</v>
      </c>
      <c r="AD28" s="63">
        <v>9075</v>
      </c>
      <c r="AE28" s="63">
        <v>5213</v>
      </c>
      <c r="AF28" s="63">
        <v>14329</v>
      </c>
      <c r="AG28" s="36">
        <f t="shared" si="9"/>
        <v>26.952334426687141</v>
      </c>
      <c r="AH28" s="63">
        <v>7941</v>
      </c>
      <c r="AI28" s="63">
        <v>5662</v>
      </c>
      <c r="AJ28" s="63">
        <v>14477</v>
      </c>
      <c r="AK28" s="36">
        <f t="shared" si="10"/>
        <v>15.742211784209436</v>
      </c>
      <c r="AL28" s="63">
        <v>7810</v>
      </c>
      <c r="AM28" s="63">
        <v>5165</v>
      </c>
      <c r="AN28" s="63">
        <v>14142</v>
      </c>
      <c r="AO28" s="36">
        <f t="shared" si="11"/>
        <v>18.70315372648847</v>
      </c>
      <c r="AP28" s="63">
        <v>6974</v>
      </c>
      <c r="AQ28" s="63">
        <v>5721</v>
      </c>
      <c r="AR28" s="63">
        <v>14113</v>
      </c>
      <c r="AS28" s="36">
        <f t="shared" si="12"/>
        <v>8.8783391199603212</v>
      </c>
      <c r="AT28" s="63">
        <v>6803</v>
      </c>
      <c r="AU28" s="63">
        <v>6103</v>
      </c>
      <c r="AV28" s="63">
        <v>14179</v>
      </c>
      <c r="AW28" s="36">
        <f t="shared" si="13"/>
        <v>4.936878482262502</v>
      </c>
      <c r="AX28" s="48">
        <v>11350</v>
      </c>
      <c r="AY28" s="48">
        <v>9289</v>
      </c>
      <c r="AZ28" s="48">
        <v>21159</v>
      </c>
      <c r="BA28" s="36">
        <f t="shared" si="14"/>
        <v>9.7405359421522792</v>
      </c>
      <c r="BB28" s="48">
        <v>7274</v>
      </c>
      <c r="BC28" s="48">
        <v>12102</v>
      </c>
      <c r="BD28" s="48">
        <v>20499</v>
      </c>
      <c r="BE28" s="36">
        <f t="shared" si="15"/>
        <v>-23.552368408215035</v>
      </c>
      <c r="BF28" s="48">
        <v>11113</v>
      </c>
      <c r="BG28" s="48">
        <v>9350</v>
      </c>
      <c r="BH28" s="48">
        <v>20489</v>
      </c>
      <c r="BI28" s="36">
        <f t="shared" si="16"/>
        <v>8.6046171116208718</v>
      </c>
      <c r="BJ28" s="48">
        <v>10045</v>
      </c>
      <c r="BK28" s="48">
        <v>10304</v>
      </c>
      <c r="BL28" s="48">
        <v>20373</v>
      </c>
      <c r="BM28" s="36">
        <f t="shared" si="17"/>
        <v>-1.2712904334167829</v>
      </c>
      <c r="BN28" s="48">
        <v>11759</v>
      </c>
      <c r="BO28" s="48">
        <v>8511</v>
      </c>
      <c r="BP28" s="48">
        <v>20293</v>
      </c>
      <c r="BQ28" s="36">
        <f t="shared" si="18"/>
        <v>16.005519144532599</v>
      </c>
    </row>
    <row r="29" spans="1:69" x14ac:dyDescent="0.2">
      <c r="A29" s="55" t="s">
        <v>51</v>
      </c>
      <c r="B29" s="56">
        <f t="shared" si="0"/>
        <v>18.698705208061405</v>
      </c>
      <c r="C29" s="57">
        <f t="shared" si="19"/>
        <v>34.477577018416952</v>
      </c>
      <c r="D29" s="58">
        <f t="shared" si="1"/>
        <v>15.430190823303734</v>
      </c>
      <c r="E29" s="57">
        <f t="shared" si="2"/>
        <v>6.188347782463528</v>
      </c>
      <c r="F29" s="59">
        <v>13316</v>
      </c>
      <c r="G29" s="60">
        <v>5395</v>
      </c>
      <c r="H29" s="60">
        <v>20248</v>
      </c>
      <c r="I29" s="61">
        <f t="shared" si="3"/>
        <v>39.119913077834845</v>
      </c>
      <c r="J29" s="59">
        <v>11055</v>
      </c>
      <c r="K29" s="60">
        <v>8746</v>
      </c>
      <c r="L29" s="60">
        <v>19812</v>
      </c>
      <c r="M29" s="36">
        <f t="shared" si="4"/>
        <v>11.654552796285078</v>
      </c>
      <c r="N29" s="59">
        <v>14185</v>
      </c>
      <c r="O29" s="60">
        <v>5632</v>
      </c>
      <c r="P29" s="60">
        <v>19830</v>
      </c>
      <c r="Q29" s="36">
        <f t="shared" si="5"/>
        <v>43.131618759455371</v>
      </c>
      <c r="R29" s="60">
        <v>14316</v>
      </c>
      <c r="S29" s="60">
        <v>5564</v>
      </c>
      <c r="T29" s="60">
        <v>19889</v>
      </c>
      <c r="U29" s="26">
        <f t="shared" si="6"/>
        <v>44.00422344009251</v>
      </c>
      <c r="V29" s="62">
        <v>7625</v>
      </c>
      <c r="W29" s="63">
        <v>6065</v>
      </c>
      <c r="X29" s="63">
        <v>14848</v>
      </c>
      <c r="Y29" s="36">
        <f t="shared" si="7"/>
        <v>10.506465517241375</v>
      </c>
      <c r="Z29" s="63">
        <v>7555</v>
      </c>
      <c r="AA29" s="63">
        <v>7103</v>
      </c>
      <c r="AB29" s="63">
        <v>14669</v>
      </c>
      <c r="AC29" s="36">
        <f t="shared" si="8"/>
        <v>3.081327970550146</v>
      </c>
      <c r="AD29" s="63">
        <v>9779</v>
      </c>
      <c r="AE29" s="63">
        <v>4868</v>
      </c>
      <c r="AF29" s="63">
        <v>14659</v>
      </c>
      <c r="AG29" s="36">
        <f t="shared" si="9"/>
        <v>33.501603110716971</v>
      </c>
      <c r="AH29" s="63">
        <v>7977</v>
      </c>
      <c r="AI29" s="63">
        <v>5768</v>
      </c>
      <c r="AJ29" s="63">
        <v>14780</v>
      </c>
      <c r="AK29" s="36">
        <f t="shared" si="10"/>
        <v>14.945872801082539</v>
      </c>
      <c r="AL29" s="63">
        <v>8116</v>
      </c>
      <c r="AM29" s="63">
        <v>5063</v>
      </c>
      <c r="AN29" s="63">
        <v>14451</v>
      </c>
      <c r="AO29" s="36">
        <f t="shared" si="11"/>
        <v>21.126565635596144</v>
      </c>
      <c r="AP29" s="63">
        <v>7363</v>
      </c>
      <c r="AQ29" s="63">
        <v>5605</v>
      </c>
      <c r="AR29" s="63">
        <v>14424</v>
      </c>
      <c r="AS29" s="36">
        <f t="shared" si="12"/>
        <v>12.188019966722131</v>
      </c>
      <c r="AT29" s="63">
        <v>7480</v>
      </c>
      <c r="AU29" s="63">
        <v>5657</v>
      </c>
      <c r="AV29" s="63">
        <v>14398</v>
      </c>
      <c r="AW29" s="36">
        <f t="shared" si="13"/>
        <v>12.661480761216842</v>
      </c>
      <c r="AX29" s="48">
        <v>11401</v>
      </c>
      <c r="AY29" s="48">
        <v>8384</v>
      </c>
      <c r="AZ29" s="48">
        <v>20241</v>
      </c>
      <c r="BA29" s="36">
        <f t="shared" si="14"/>
        <v>14.90539004989872</v>
      </c>
      <c r="BB29" s="48">
        <v>8323</v>
      </c>
      <c r="BC29" s="48">
        <v>10122</v>
      </c>
      <c r="BD29" s="48">
        <v>19627</v>
      </c>
      <c r="BE29" s="36">
        <f t="shared" si="15"/>
        <v>-9.1659448718601872</v>
      </c>
      <c r="BF29" s="48">
        <v>8854</v>
      </c>
      <c r="BG29" s="48">
        <v>10015</v>
      </c>
      <c r="BH29" s="48">
        <v>19719</v>
      </c>
      <c r="BI29" s="36">
        <f t="shared" si="16"/>
        <v>-5.8877225011410292</v>
      </c>
      <c r="BJ29" s="48">
        <v>11220</v>
      </c>
      <c r="BK29" s="48">
        <v>8642</v>
      </c>
      <c r="BL29" s="48">
        <v>19881</v>
      </c>
      <c r="BM29" s="36">
        <f t="shared" si="17"/>
        <v>12.967154569689654</v>
      </c>
      <c r="BN29" s="48">
        <v>11555</v>
      </c>
      <c r="BO29" s="48">
        <v>8006</v>
      </c>
      <c r="BP29" s="48">
        <v>19583</v>
      </c>
      <c r="BQ29" s="36">
        <f t="shared" si="18"/>
        <v>18.122861665730483</v>
      </c>
    </row>
    <row r="30" spans="1:69" x14ac:dyDescent="0.2">
      <c r="A30" s="55" t="s">
        <v>26</v>
      </c>
      <c r="B30" s="56">
        <f t="shared" si="0"/>
        <v>12.284120798114175</v>
      </c>
      <c r="C30" s="57">
        <f t="shared" si="19"/>
        <v>29.517812464628641</v>
      </c>
      <c r="D30" s="58">
        <f t="shared" si="1"/>
        <v>8.8460088435791082</v>
      </c>
      <c r="E30" s="57">
        <f t="shared" si="2"/>
        <v>-1.5114589138652206</v>
      </c>
      <c r="F30" s="59">
        <v>10931</v>
      </c>
      <c r="G30" s="60">
        <v>5312</v>
      </c>
      <c r="H30" s="60">
        <v>17422</v>
      </c>
      <c r="I30" s="61">
        <f t="shared" si="3"/>
        <v>32.252324646998055</v>
      </c>
      <c r="J30" s="59">
        <v>9293</v>
      </c>
      <c r="K30" s="60">
        <v>7695</v>
      </c>
      <c r="L30" s="60">
        <v>17000</v>
      </c>
      <c r="M30" s="36">
        <f t="shared" si="4"/>
        <v>9.3999999999999968</v>
      </c>
      <c r="N30" s="59">
        <v>11584</v>
      </c>
      <c r="O30" s="60">
        <v>5278</v>
      </c>
      <c r="P30" s="60">
        <v>16877</v>
      </c>
      <c r="Q30" s="36">
        <f t="shared" si="5"/>
        <v>37.364460508384191</v>
      </c>
      <c r="R30" s="60">
        <v>11890</v>
      </c>
      <c r="S30" s="60">
        <v>5207</v>
      </c>
      <c r="T30" s="60">
        <v>17112</v>
      </c>
      <c r="U30" s="26">
        <f t="shared" si="6"/>
        <v>39.054464703132311</v>
      </c>
      <c r="V30" s="62">
        <v>5995</v>
      </c>
      <c r="W30" s="63">
        <v>5651</v>
      </c>
      <c r="X30" s="63">
        <v>12503</v>
      </c>
      <c r="Y30" s="36">
        <f t="shared" si="7"/>
        <v>2.7513396784771658</v>
      </c>
      <c r="Z30" s="63">
        <v>6148</v>
      </c>
      <c r="AA30" s="63">
        <v>6256</v>
      </c>
      <c r="AB30" s="63">
        <v>12422</v>
      </c>
      <c r="AC30" s="36">
        <f t="shared" si="8"/>
        <v>-0.86942521333118195</v>
      </c>
      <c r="AD30" s="63">
        <v>8243</v>
      </c>
      <c r="AE30" s="63">
        <v>4200</v>
      </c>
      <c r="AF30" s="63">
        <v>12454</v>
      </c>
      <c r="AG30" s="36">
        <f t="shared" si="9"/>
        <v>32.463465553235906</v>
      </c>
      <c r="AH30" s="63">
        <v>6330</v>
      </c>
      <c r="AI30" s="63">
        <v>5387</v>
      </c>
      <c r="AJ30" s="63">
        <v>12462</v>
      </c>
      <c r="AK30" s="36">
        <f t="shared" si="10"/>
        <v>7.5670036912213074</v>
      </c>
      <c r="AL30" s="63">
        <v>6404</v>
      </c>
      <c r="AM30" s="63">
        <v>4843</v>
      </c>
      <c r="AN30" s="63">
        <v>12213</v>
      </c>
      <c r="AO30" s="36">
        <f t="shared" si="11"/>
        <v>12.781462376156549</v>
      </c>
      <c r="AP30" s="63">
        <v>5816</v>
      </c>
      <c r="AQ30" s="63">
        <v>5230</v>
      </c>
      <c r="AR30" s="63">
        <v>12185</v>
      </c>
      <c r="AS30" s="36">
        <f t="shared" si="12"/>
        <v>4.8091916290521119</v>
      </c>
      <c r="AT30" s="63">
        <v>5761</v>
      </c>
      <c r="AU30" s="63">
        <v>5466</v>
      </c>
      <c r="AV30" s="63">
        <v>12195</v>
      </c>
      <c r="AW30" s="36">
        <f t="shared" si="13"/>
        <v>2.419024190241903</v>
      </c>
      <c r="AX30" s="48">
        <v>9456</v>
      </c>
      <c r="AY30" s="48">
        <v>7660</v>
      </c>
      <c r="AZ30" s="48">
        <v>17438</v>
      </c>
      <c r="BA30" s="36">
        <f t="shared" si="14"/>
        <v>10.299346255304503</v>
      </c>
      <c r="BB30" s="48">
        <v>5894</v>
      </c>
      <c r="BC30" s="48">
        <v>9939</v>
      </c>
      <c r="BD30" s="48">
        <v>16879</v>
      </c>
      <c r="BE30" s="36">
        <f t="shared" si="15"/>
        <v>-23.964689851294509</v>
      </c>
      <c r="BF30" s="48">
        <v>7399</v>
      </c>
      <c r="BG30" s="48">
        <v>9320</v>
      </c>
      <c r="BH30" s="48">
        <v>17056</v>
      </c>
      <c r="BI30" s="36">
        <f t="shared" si="16"/>
        <v>-11.262898686679179</v>
      </c>
      <c r="BJ30" s="48">
        <v>8328</v>
      </c>
      <c r="BK30" s="48">
        <v>8815</v>
      </c>
      <c r="BL30" s="48">
        <v>17173</v>
      </c>
      <c r="BM30" s="36">
        <f t="shared" si="17"/>
        <v>-2.8358469690793697</v>
      </c>
      <c r="BN30" s="48">
        <v>10165</v>
      </c>
      <c r="BO30" s="48">
        <v>6745</v>
      </c>
      <c r="BP30" s="48">
        <v>16925</v>
      </c>
      <c r="BQ30" s="36">
        <f t="shared" si="18"/>
        <v>20.206794682422451</v>
      </c>
    </row>
    <row r="31" spans="1:69" x14ac:dyDescent="0.2">
      <c r="A31" s="55" t="s">
        <v>36</v>
      </c>
      <c r="B31" s="56">
        <f t="shared" si="0"/>
        <v>21.025093929433481</v>
      </c>
      <c r="C31" s="57">
        <f t="shared" si="19"/>
        <v>38.026016389149092</v>
      </c>
      <c r="D31" s="58">
        <f t="shared" si="1"/>
        <v>15.218270951763467</v>
      </c>
      <c r="E31" s="57">
        <f t="shared" si="2"/>
        <v>9.8309944473878872</v>
      </c>
      <c r="F31" s="59">
        <v>13367</v>
      </c>
      <c r="G31" s="60">
        <v>5406</v>
      </c>
      <c r="H31" s="60">
        <v>20278</v>
      </c>
      <c r="I31" s="61">
        <f t="shared" si="3"/>
        <v>39.259295788539312</v>
      </c>
      <c r="J31" s="59">
        <v>12744</v>
      </c>
      <c r="K31" s="60">
        <v>7326</v>
      </c>
      <c r="L31" s="60">
        <v>20081</v>
      </c>
      <c r="M31" s="36">
        <f t="shared" si="4"/>
        <v>26.980728051391861</v>
      </c>
      <c r="N31" s="59">
        <v>14920</v>
      </c>
      <c r="O31" s="60">
        <v>5034</v>
      </c>
      <c r="P31" s="60">
        <v>19969</v>
      </c>
      <c r="Q31" s="36">
        <f t="shared" si="5"/>
        <v>49.506735439931894</v>
      </c>
      <c r="R31" s="60">
        <v>13700</v>
      </c>
      <c r="S31" s="60">
        <v>6390</v>
      </c>
      <c r="T31" s="60">
        <v>20106</v>
      </c>
      <c r="U31" s="26">
        <f t="shared" si="6"/>
        <v>36.357306276733311</v>
      </c>
      <c r="V31" s="62">
        <v>7764</v>
      </c>
      <c r="W31" s="63">
        <v>6374</v>
      </c>
      <c r="X31" s="63">
        <v>14994</v>
      </c>
      <c r="Y31" s="36">
        <f t="shared" si="7"/>
        <v>9.2703748165933018</v>
      </c>
      <c r="Z31" s="63">
        <v>8597</v>
      </c>
      <c r="AA31" s="63">
        <v>6342</v>
      </c>
      <c r="AB31" s="63">
        <v>14951</v>
      </c>
      <c r="AC31" s="36">
        <f t="shared" si="8"/>
        <v>15.082603170356496</v>
      </c>
      <c r="AD31" s="63">
        <v>9232</v>
      </c>
      <c r="AE31" s="63">
        <v>5735</v>
      </c>
      <c r="AF31" s="63">
        <v>14973</v>
      </c>
      <c r="AG31" s="36">
        <f t="shared" si="9"/>
        <v>23.355373004741864</v>
      </c>
      <c r="AH31" s="63">
        <v>8269</v>
      </c>
      <c r="AI31" s="63">
        <v>5728</v>
      </c>
      <c r="AJ31" s="63">
        <v>14938</v>
      </c>
      <c r="AK31" s="36">
        <f t="shared" si="10"/>
        <v>17.010309278350523</v>
      </c>
      <c r="AL31" s="63">
        <v>8377</v>
      </c>
      <c r="AM31" s="63">
        <v>5018</v>
      </c>
      <c r="AN31" s="63">
        <v>14637</v>
      </c>
      <c r="AO31" s="36">
        <f t="shared" si="11"/>
        <v>22.948691671790673</v>
      </c>
      <c r="AP31" s="63">
        <v>7461</v>
      </c>
      <c r="AQ31" s="63">
        <v>5792</v>
      </c>
      <c r="AR31" s="63">
        <v>14614</v>
      </c>
      <c r="AS31" s="36">
        <f t="shared" si="12"/>
        <v>11.420555631586149</v>
      </c>
      <c r="AT31" s="63">
        <v>7307</v>
      </c>
      <c r="AU31" s="63">
        <v>6216</v>
      </c>
      <c r="AV31" s="63">
        <v>14664</v>
      </c>
      <c r="AW31" s="36">
        <f t="shared" si="13"/>
        <v>7.4399890889252589</v>
      </c>
      <c r="AX31" s="48">
        <v>12246</v>
      </c>
      <c r="AY31" s="48">
        <v>8135</v>
      </c>
      <c r="AZ31" s="48">
        <v>20892</v>
      </c>
      <c r="BA31" s="36">
        <f t="shared" si="14"/>
        <v>19.677388474057057</v>
      </c>
      <c r="BB31" s="48">
        <v>7216</v>
      </c>
      <c r="BC31" s="48">
        <v>12073</v>
      </c>
      <c r="BD31" s="48">
        <v>20351</v>
      </c>
      <c r="BE31" s="36">
        <f t="shared" si="15"/>
        <v>-23.866149083583117</v>
      </c>
      <c r="BF31" s="48">
        <v>10708</v>
      </c>
      <c r="BG31" s="48">
        <v>9904</v>
      </c>
      <c r="BH31" s="48">
        <v>20633</v>
      </c>
      <c r="BI31" s="36">
        <f t="shared" si="16"/>
        <v>3.8966703823971329</v>
      </c>
      <c r="BJ31" s="48">
        <v>13995</v>
      </c>
      <c r="BK31" s="48">
        <v>6496</v>
      </c>
      <c r="BL31" s="48">
        <v>20505</v>
      </c>
      <c r="BM31" s="36">
        <f t="shared" si="17"/>
        <v>36.571567910265784</v>
      </c>
      <c r="BN31" s="48">
        <v>11544</v>
      </c>
      <c r="BO31" s="48">
        <v>8908</v>
      </c>
      <c r="BP31" s="48">
        <v>20473</v>
      </c>
      <c r="BQ31" s="36">
        <f t="shared" si="18"/>
        <v>12.875494553802575</v>
      </c>
    </row>
    <row r="32" spans="1:69" x14ac:dyDescent="0.2">
      <c r="A32" s="55" t="s">
        <v>44</v>
      </c>
      <c r="B32" s="56">
        <f t="shared" si="0"/>
        <v>16.524911190652826</v>
      </c>
      <c r="C32" s="57">
        <f t="shared" si="19"/>
        <v>24.923128976439067</v>
      </c>
      <c r="D32" s="58">
        <f t="shared" si="1"/>
        <v>11.618136553610968</v>
      </c>
      <c r="E32" s="57">
        <f t="shared" si="2"/>
        <v>13.033468041908444</v>
      </c>
      <c r="F32" s="59">
        <v>11943</v>
      </c>
      <c r="G32" s="60">
        <v>6567</v>
      </c>
      <c r="H32" s="60">
        <v>20250</v>
      </c>
      <c r="I32" s="61">
        <f t="shared" si="3"/>
        <v>26.548148148148144</v>
      </c>
      <c r="J32" s="59">
        <v>10538</v>
      </c>
      <c r="K32" s="60">
        <v>9454</v>
      </c>
      <c r="L32" s="60">
        <v>20003</v>
      </c>
      <c r="M32" s="36">
        <f t="shared" si="4"/>
        <v>5.4191871219317065</v>
      </c>
      <c r="N32" s="59">
        <v>13143</v>
      </c>
      <c r="O32" s="60">
        <v>6495</v>
      </c>
      <c r="P32" s="60">
        <v>19663</v>
      </c>
      <c r="Q32" s="36">
        <f t="shared" si="5"/>
        <v>33.809693332655236</v>
      </c>
      <c r="R32" s="60">
        <v>13332</v>
      </c>
      <c r="S32" s="60">
        <v>6574</v>
      </c>
      <c r="T32" s="60">
        <v>19926</v>
      </c>
      <c r="U32" s="26">
        <f t="shared" si="6"/>
        <v>33.91548730302118</v>
      </c>
      <c r="V32" s="62">
        <v>6289</v>
      </c>
      <c r="W32" s="63">
        <v>6977</v>
      </c>
      <c r="X32" s="63">
        <v>14032</v>
      </c>
      <c r="Y32" s="36">
        <f t="shared" si="7"/>
        <v>-4.9030786773090087</v>
      </c>
      <c r="Z32" s="63">
        <v>6339</v>
      </c>
      <c r="AA32" s="63">
        <v>7631</v>
      </c>
      <c r="AB32" s="63">
        <v>13995</v>
      </c>
      <c r="AC32" s="36">
        <f t="shared" si="8"/>
        <v>-9.2318685244730183</v>
      </c>
      <c r="AD32" s="63">
        <v>11339</v>
      </c>
      <c r="AE32" s="63">
        <v>0</v>
      </c>
      <c r="AF32" s="63">
        <v>11798</v>
      </c>
      <c r="AG32" s="36">
        <f t="shared" si="9"/>
        <v>96.10951008645533</v>
      </c>
      <c r="AH32" s="63">
        <v>6675</v>
      </c>
      <c r="AI32" s="63">
        <v>6354</v>
      </c>
      <c r="AJ32" s="63">
        <v>13977</v>
      </c>
      <c r="AK32" s="36">
        <f t="shared" si="10"/>
        <v>2.2966301781498166</v>
      </c>
      <c r="AL32" s="63">
        <v>6860</v>
      </c>
      <c r="AM32" s="63">
        <v>5555</v>
      </c>
      <c r="AN32" s="63">
        <v>13646</v>
      </c>
      <c r="AO32" s="36">
        <f t="shared" si="11"/>
        <v>9.5632419756705325</v>
      </c>
      <c r="AP32" s="63">
        <v>5865</v>
      </c>
      <c r="AQ32" s="63">
        <v>6440</v>
      </c>
      <c r="AR32" s="63">
        <v>13662</v>
      </c>
      <c r="AS32" s="36">
        <f t="shared" si="12"/>
        <v>-4.208754208754212</v>
      </c>
      <c r="AT32" s="63">
        <v>5726</v>
      </c>
      <c r="AU32" s="63">
        <v>6865</v>
      </c>
      <c r="AV32" s="63">
        <v>13725</v>
      </c>
      <c r="AW32" s="36">
        <f t="shared" si="13"/>
        <v>-8.2987249544626547</v>
      </c>
      <c r="AX32" s="48">
        <v>10414</v>
      </c>
      <c r="AY32" s="48">
        <v>9741</v>
      </c>
      <c r="AZ32" s="48">
        <v>20688</v>
      </c>
      <c r="BA32" s="36">
        <f t="shared" si="14"/>
        <v>3.2530935808197992</v>
      </c>
      <c r="BB32" s="48">
        <v>5971</v>
      </c>
      <c r="BC32" s="48">
        <v>13119</v>
      </c>
      <c r="BD32" s="48">
        <v>20139</v>
      </c>
      <c r="BE32" s="36">
        <f t="shared" si="15"/>
        <v>-35.493321416157706</v>
      </c>
      <c r="BF32" s="48">
        <v>8353</v>
      </c>
      <c r="BG32" s="48">
        <v>12042</v>
      </c>
      <c r="BH32" s="48">
        <v>20416</v>
      </c>
      <c r="BI32" s="36">
        <f t="shared" si="16"/>
        <v>-18.069161442006269</v>
      </c>
      <c r="BJ32" s="48">
        <v>11843</v>
      </c>
      <c r="BK32" s="48">
        <v>8020</v>
      </c>
      <c r="BL32" s="48">
        <v>19885</v>
      </c>
      <c r="BM32" s="36">
        <f t="shared" si="17"/>
        <v>19.225546894644207</v>
      </c>
      <c r="BN32" s="48">
        <v>16278</v>
      </c>
      <c r="BO32" s="48">
        <v>0</v>
      </c>
      <c r="BP32" s="48">
        <v>16912</v>
      </c>
      <c r="BQ32" s="36">
        <f t="shared" si="18"/>
        <v>96.251182592242188</v>
      </c>
    </row>
    <row r="33" spans="1:69" x14ac:dyDescent="0.2">
      <c r="A33" s="55" t="s">
        <v>31</v>
      </c>
      <c r="B33" s="56">
        <f t="shared" si="0"/>
        <v>4.3591299813343536</v>
      </c>
      <c r="C33" s="57">
        <f t="shared" si="19"/>
        <v>14.997105806581011</v>
      </c>
      <c r="D33" s="58">
        <f t="shared" si="1"/>
        <v>4.647465970823224</v>
      </c>
      <c r="E33" s="57">
        <f t="shared" si="2"/>
        <v>-6.5671818334011736</v>
      </c>
      <c r="F33" s="59">
        <v>11524</v>
      </c>
      <c r="G33" s="60">
        <v>6714</v>
      </c>
      <c r="H33" s="60">
        <v>20084</v>
      </c>
      <c r="I33" s="61">
        <f t="shared" si="3"/>
        <v>23.949412467635934</v>
      </c>
      <c r="J33" s="59">
        <v>10152</v>
      </c>
      <c r="K33" s="60">
        <v>9413</v>
      </c>
      <c r="L33" s="60">
        <v>19584</v>
      </c>
      <c r="M33" s="36">
        <f t="shared" si="4"/>
        <v>3.7734885620915093</v>
      </c>
      <c r="N33" s="59">
        <v>11550</v>
      </c>
      <c r="O33" s="60">
        <v>7954</v>
      </c>
      <c r="P33" s="60">
        <v>19528</v>
      </c>
      <c r="Q33" s="36">
        <f t="shared" si="5"/>
        <v>18.414584186808682</v>
      </c>
      <c r="R33" s="60">
        <v>11156</v>
      </c>
      <c r="S33" s="60">
        <v>8439</v>
      </c>
      <c r="T33" s="60">
        <v>19616</v>
      </c>
      <c r="U33" s="26">
        <f t="shared" si="6"/>
        <v>13.850938009787928</v>
      </c>
      <c r="V33" s="62">
        <v>6446</v>
      </c>
      <c r="W33" s="63">
        <v>6181</v>
      </c>
      <c r="X33" s="63">
        <v>13250</v>
      </c>
      <c r="Y33" s="36">
        <f t="shared" si="7"/>
        <v>1.9999999999999962</v>
      </c>
      <c r="Z33" s="63">
        <v>6286</v>
      </c>
      <c r="AA33" s="63">
        <v>6875</v>
      </c>
      <c r="AB33" s="63">
        <v>13176</v>
      </c>
      <c r="AC33" s="36">
        <f t="shared" si="8"/>
        <v>-4.4702489374620571</v>
      </c>
      <c r="AD33" s="63">
        <v>7202</v>
      </c>
      <c r="AE33" s="63">
        <v>5949</v>
      </c>
      <c r="AF33" s="63">
        <v>13158</v>
      </c>
      <c r="AG33" s="36">
        <f t="shared" si="9"/>
        <v>9.5227238182094549</v>
      </c>
      <c r="AH33" s="63">
        <v>6835</v>
      </c>
      <c r="AI33" s="63">
        <v>5651</v>
      </c>
      <c r="AJ33" s="63">
        <v>13223</v>
      </c>
      <c r="AK33" s="36">
        <f t="shared" si="10"/>
        <v>8.9540951372608362</v>
      </c>
      <c r="AL33" s="63">
        <v>7096</v>
      </c>
      <c r="AM33" s="63">
        <v>4875</v>
      </c>
      <c r="AN33" s="63">
        <v>12927</v>
      </c>
      <c r="AO33" s="36">
        <f t="shared" si="11"/>
        <v>17.181093834609733</v>
      </c>
      <c r="AP33" s="63">
        <v>5935</v>
      </c>
      <c r="AQ33" s="63">
        <v>5762</v>
      </c>
      <c r="AR33" s="63">
        <v>12887</v>
      </c>
      <c r="AS33" s="36">
        <f t="shared" si="12"/>
        <v>1.342438115930783</v>
      </c>
      <c r="AT33" s="63">
        <v>5826</v>
      </c>
      <c r="AU33" s="63">
        <v>6085</v>
      </c>
      <c r="AV33" s="63">
        <v>12964</v>
      </c>
      <c r="AW33" s="36">
        <f t="shared" si="13"/>
        <v>-1.997840172786175</v>
      </c>
      <c r="AX33" s="48">
        <v>10405</v>
      </c>
      <c r="AY33" s="48">
        <v>9098</v>
      </c>
      <c r="AZ33" s="48">
        <v>20025</v>
      </c>
      <c r="BA33" s="36">
        <f t="shared" si="14"/>
        <v>6.5268414481897574</v>
      </c>
      <c r="BB33" s="48">
        <v>6146</v>
      </c>
      <c r="BC33" s="48">
        <v>12256</v>
      </c>
      <c r="BD33" s="48">
        <v>19448</v>
      </c>
      <c r="BE33" s="36">
        <f t="shared" si="15"/>
        <v>-31.417112299465245</v>
      </c>
      <c r="BF33" s="48">
        <v>8936</v>
      </c>
      <c r="BG33" s="48">
        <v>10596</v>
      </c>
      <c r="BH33" s="48">
        <v>19563</v>
      </c>
      <c r="BI33" s="36">
        <f t="shared" si="16"/>
        <v>-8.485406123805145</v>
      </c>
      <c r="BJ33" s="48">
        <v>9249</v>
      </c>
      <c r="BK33" s="48">
        <v>10030</v>
      </c>
      <c r="BL33" s="48">
        <v>19316</v>
      </c>
      <c r="BM33" s="36">
        <f t="shared" si="17"/>
        <v>-4.0432801822323503</v>
      </c>
      <c r="BN33" s="48">
        <v>9906</v>
      </c>
      <c r="BO33" s="48">
        <v>9036</v>
      </c>
      <c r="BP33" s="48">
        <v>18983</v>
      </c>
      <c r="BQ33" s="36">
        <f t="shared" si="18"/>
        <v>4.5830479903071204</v>
      </c>
    </row>
    <row r="34" spans="1:69" x14ac:dyDescent="0.2">
      <c r="A34" s="55" t="s">
        <v>15</v>
      </c>
      <c r="B34" s="56">
        <f t="shared" si="0"/>
        <v>1.0978428610486415</v>
      </c>
      <c r="C34" s="57">
        <f t="shared" si="19"/>
        <v>16.174678684910404</v>
      </c>
      <c r="D34" s="58">
        <f t="shared" si="1"/>
        <v>-1.4748303088429344</v>
      </c>
      <c r="E34" s="57">
        <f t="shared" si="2"/>
        <v>-11.406319792921545</v>
      </c>
      <c r="F34" s="59">
        <v>10663</v>
      </c>
      <c r="G34" s="60">
        <v>6067</v>
      </c>
      <c r="H34" s="60">
        <v>18251</v>
      </c>
      <c r="I34" s="61">
        <f t="shared" si="3"/>
        <v>25.182181798257631</v>
      </c>
      <c r="J34" s="59">
        <v>9401</v>
      </c>
      <c r="K34" s="60">
        <v>8200</v>
      </c>
      <c r="L34" s="60">
        <v>17682</v>
      </c>
      <c r="M34" s="36">
        <f t="shared" si="4"/>
        <v>6.7922180748784093</v>
      </c>
      <c r="N34" s="59">
        <v>10335</v>
      </c>
      <c r="O34" s="60">
        <v>7509</v>
      </c>
      <c r="P34" s="60">
        <v>17871</v>
      </c>
      <c r="Q34" s="36">
        <f t="shared" si="5"/>
        <v>15.813328856807118</v>
      </c>
      <c r="R34" s="60">
        <v>10475</v>
      </c>
      <c r="S34" s="60">
        <v>7441</v>
      </c>
      <c r="T34" s="60">
        <v>17941</v>
      </c>
      <c r="U34" s="26">
        <f t="shared" si="6"/>
        <v>16.910986009698458</v>
      </c>
      <c r="V34" s="62">
        <v>5461</v>
      </c>
      <c r="W34" s="63">
        <v>6106</v>
      </c>
      <c r="X34" s="63">
        <v>12210</v>
      </c>
      <c r="Y34" s="36">
        <f t="shared" si="7"/>
        <v>-5.2825552825552844</v>
      </c>
      <c r="Z34" s="63">
        <v>5749</v>
      </c>
      <c r="AA34" s="63">
        <v>6199</v>
      </c>
      <c r="AB34" s="63">
        <v>11998</v>
      </c>
      <c r="AC34" s="36">
        <f t="shared" si="8"/>
        <v>-3.7506251041840297</v>
      </c>
      <c r="AD34" s="63">
        <v>6163</v>
      </c>
      <c r="AE34" s="63">
        <v>5942</v>
      </c>
      <c r="AF34" s="63">
        <v>12121</v>
      </c>
      <c r="AG34" s="36">
        <f t="shared" si="9"/>
        <v>1.8232819074333773</v>
      </c>
      <c r="AH34" s="63">
        <v>5927</v>
      </c>
      <c r="AI34" s="63">
        <v>5398</v>
      </c>
      <c r="AJ34" s="63">
        <v>12165</v>
      </c>
      <c r="AK34" s="36">
        <f t="shared" si="10"/>
        <v>4.3485408960131533</v>
      </c>
      <c r="AL34" s="63">
        <v>5912</v>
      </c>
      <c r="AM34" s="63">
        <v>4954</v>
      </c>
      <c r="AN34" s="63">
        <v>11802</v>
      </c>
      <c r="AO34" s="36">
        <f t="shared" si="11"/>
        <v>8.1172682596170169</v>
      </c>
      <c r="AP34" s="63">
        <v>4909</v>
      </c>
      <c r="AQ34" s="63">
        <v>5781</v>
      </c>
      <c r="AR34" s="63">
        <v>11816</v>
      </c>
      <c r="AS34" s="36">
        <f t="shared" si="12"/>
        <v>-7.3798239675016974</v>
      </c>
      <c r="AT34" s="63">
        <v>4921</v>
      </c>
      <c r="AU34" s="63">
        <v>5894</v>
      </c>
      <c r="AV34" s="63">
        <v>11866</v>
      </c>
      <c r="AW34" s="36">
        <f t="shared" si="13"/>
        <v>-8.1998988707230769</v>
      </c>
      <c r="AX34" s="48">
        <v>9149</v>
      </c>
      <c r="AY34" s="48">
        <v>8499</v>
      </c>
      <c r="AZ34" s="48">
        <v>18135</v>
      </c>
      <c r="BA34" s="36">
        <f t="shared" si="14"/>
        <v>3.5842293906810041</v>
      </c>
      <c r="BB34" s="48">
        <v>5355</v>
      </c>
      <c r="BC34" s="48">
        <v>11308</v>
      </c>
      <c r="BD34" s="48">
        <v>17558</v>
      </c>
      <c r="BE34" s="36">
        <f t="shared" si="15"/>
        <v>-33.904772753160948</v>
      </c>
      <c r="BF34" s="48">
        <v>8174</v>
      </c>
      <c r="BG34" s="48">
        <v>9286</v>
      </c>
      <c r="BH34" s="48">
        <v>17478</v>
      </c>
      <c r="BI34" s="36">
        <f t="shared" si="16"/>
        <v>-6.3622840141892674</v>
      </c>
      <c r="BJ34" s="48">
        <v>8037</v>
      </c>
      <c r="BK34" s="48">
        <v>9218</v>
      </c>
      <c r="BL34" s="48">
        <v>17280</v>
      </c>
      <c r="BM34" s="36">
        <f t="shared" si="17"/>
        <v>-6.8344907407407396</v>
      </c>
      <c r="BN34" s="48">
        <v>7608</v>
      </c>
      <c r="BO34" s="48">
        <v>9988</v>
      </c>
      <c r="BP34" s="48">
        <v>17611</v>
      </c>
      <c r="BQ34" s="36">
        <f t="shared" si="18"/>
        <v>-13.514280847197774</v>
      </c>
    </row>
    <row r="35" spans="1:69" x14ac:dyDescent="0.2">
      <c r="A35" s="55" t="s">
        <v>94</v>
      </c>
      <c r="B35" s="56">
        <f t="shared" si="0"/>
        <v>14.218018547883789</v>
      </c>
      <c r="C35" s="57">
        <f t="shared" si="19"/>
        <v>19.544462393814602</v>
      </c>
      <c r="D35" s="58">
        <f t="shared" si="1"/>
        <v>22.197865853558731</v>
      </c>
      <c r="E35" s="57">
        <f t="shared" si="2"/>
        <v>0.91172739627803168</v>
      </c>
      <c r="F35" s="59">
        <v>11860</v>
      </c>
      <c r="G35" s="60">
        <v>8297</v>
      </c>
      <c r="H35" s="60">
        <v>22631</v>
      </c>
      <c r="I35" s="61">
        <f t="shared" si="3"/>
        <v>15.743891122796166</v>
      </c>
      <c r="J35" s="59">
        <v>11602</v>
      </c>
      <c r="K35" s="60">
        <v>10445</v>
      </c>
      <c r="L35" s="60">
        <v>22062</v>
      </c>
      <c r="M35" s="36">
        <f t="shared" si="4"/>
        <v>5.244311485812708</v>
      </c>
      <c r="N35" s="59">
        <v>14846</v>
      </c>
      <c r="O35" s="60">
        <v>6795</v>
      </c>
      <c r="P35" s="60">
        <v>21662</v>
      </c>
      <c r="Q35" s="36">
        <f t="shared" si="5"/>
        <v>37.166466623580455</v>
      </c>
      <c r="R35" s="60">
        <v>12934</v>
      </c>
      <c r="S35" s="60">
        <v>8615</v>
      </c>
      <c r="T35" s="60">
        <v>21570</v>
      </c>
      <c r="U35" s="26">
        <f t="shared" si="6"/>
        <v>20.023180343069075</v>
      </c>
      <c r="V35" s="62">
        <v>7333</v>
      </c>
      <c r="W35" s="63">
        <v>6301</v>
      </c>
      <c r="X35" s="63">
        <v>14458</v>
      </c>
      <c r="Y35" s="36">
        <f t="shared" si="7"/>
        <v>7.1379167243048824</v>
      </c>
      <c r="Z35" s="63">
        <v>7052</v>
      </c>
      <c r="AA35" s="63">
        <v>7312</v>
      </c>
      <c r="AB35" s="63">
        <v>14398</v>
      </c>
      <c r="AC35" s="36">
        <f t="shared" si="8"/>
        <v>-1.8058063619947218</v>
      </c>
      <c r="AD35" s="63">
        <v>10970</v>
      </c>
      <c r="AE35" s="63">
        <v>0</v>
      </c>
      <c r="AF35" s="63">
        <v>11399</v>
      </c>
      <c r="AG35" s="36">
        <f t="shared" si="9"/>
        <v>96.236511974734626</v>
      </c>
      <c r="AH35" s="63">
        <v>7803</v>
      </c>
      <c r="AI35" s="63">
        <v>5700</v>
      </c>
      <c r="AJ35" s="63">
        <v>14389</v>
      </c>
      <c r="AK35" s="36">
        <f t="shared" si="10"/>
        <v>14.615331155743977</v>
      </c>
      <c r="AL35" s="63">
        <v>7785</v>
      </c>
      <c r="AM35" s="63">
        <v>4869</v>
      </c>
      <c r="AN35" s="63">
        <v>13873</v>
      </c>
      <c r="AO35" s="36">
        <f t="shared" si="11"/>
        <v>21.019246017443962</v>
      </c>
      <c r="AP35" s="63">
        <v>7014</v>
      </c>
      <c r="AQ35" s="63">
        <v>5256</v>
      </c>
      <c r="AR35" s="63">
        <v>13753</v>
      </c>
      <c r="AS35" s="36">
        <f t="shared" si="12"/>
        <v>12.782665600232679</v>
      </c>
      <c r="AT35" s="63">
        <v>6712</v>
      </c>
      <c r="AU35" s="63">
        <v>5960</v>
      </c>
      <c r="AV35" s="63">
        <v>13928</v>
      </c>
      <c r="AW35" s="36">
        <f t="shared" si="13"/>
        <v>5.3991958644457219</v>
      </c>
      <c r="AX35" s="48">
        <v>11223</v>
      </c>
      <c r="AY35" s="48">
        <v>9703</v>
      </c>
      <c r="AZ35" s="48">
        <v>21549</v>
      </c>
      <c r="BA35" s="36">
        <f t="shared" si="14"/>
        <v>7.0536915866165506</v>
      </c>
      <c r="BB35" s="48">
        <v>7695</v>
      </c>
      <c r="BC35" s="48">
        <v>12181</v>
      </c>
      <c r="BD35" s="48">
        <v>20818</v>
      </c>
      <c r="BE35" s="36">
        <f t="shared" si="15"/>
        <v>-21.548659813622823</v>
      </c>
      <c r="BF35" s="48">
        <v>9895</v>
      </c>
      <c r="BG35" s="48">
        <v>11079</v>
      </c>
      <c r="BH35" s="48">
        <v>20994</v>
      </c>
      <c r="BI35" s="36">
        <f t="shared" si="16"/>
        <v>-5.6397065828331927</v>
      </c>
      <c r="BJ35" s="48">
        <v>11959</v>
      </c>
      <c r="BK35" s="48">
        <v>8751</v>
      </c>
      <c r="BL35" s="48">
        <v>20729</v>
      </c>
      <c r="BM35" s="36">
        <f t="shared" si="17"/>
        <v>15.475903323845824</v>
      </c>
      <c r="BN35" s="48">
        <v>11056</v>
      </c>
      <c r="BO35" s="48">
        <v>9188</v>
      </c>
      <c r="BP35" s="48">
        <v>20266</v>
      </c>
      <c r="BQ35" s="36">
        <f t="shared" si="18"/>
        <v>9.2174084673837982</v>
      </c>
    </row>
    <row r="36" spans="1:69" x14ac:dyDescent="0.2">
      <c r="A36" s="55" t="s">
        <v>75</v>
      </c>
      <c r="B36" s="56">
        <f t="shared" si="0"/>
        <v>-11.701968863824158</v>
      </c>
      <c r="C36" s="57">
        <f t="shared" si="19"/>
        <v>-2.7839439565995043</v>
      </c>
      <c r="D36" s="58">
        <f t="shared" si="1"/>
        <v>-18.054855480026212</v>
      </c>
      <c r="E36" s="57">
        <f t="shared" si="2"/>
        <v>-14.267107154846755</v>
      </c>
      <c r="F36" s="59">
        <v>8680</v>
      </c>
      <c r="G36" s="60">
        <v>10840</v>
      </c>
      <c r="H36" s="60">
        <v>21813</v>
      </c>
      <c r="I36" s="61">
        <f t="shared" si="3"/>
        <v>-9.902351808554533</v>
      </c>
      <c r="J36" s="59">
        <v>9222</v>
      </c>
      <c r="K36" s="60">
        <v>12001</v>
      </c>
      <c r="L36" s="60">
        <v>21245</v>
      </c>
      <c r="M36" s="36">
        <f t="shared" si="4"/>
        <v>-13.080724876441518</v>
      </c>
      <c r="N36" s="59">
        <v>11993</v>
      </c>
      <c r="O36" s="60">
        <v>8760</v>
      </c>
      <c r="P36" s="60">
        <v>20780</v>
      </c>
      <c r="Q36" s="36">
        <f t="shared" si="5"/>
        <v>15.558229066410012</v>
      </c>
      <c r="R36" s="60">
        <v>10106</v>
      </c>
      <c r="S36" s="60">
        <v>10886</v>
      </c>
      <c r="T36" s="60">
        <v>21019</v>
      </c>
      <c r="U36" s="26">
        <f t="shared" si="6"/>
        <v>-3.710928207811981</v>
      </c>
      <c r="V36" s="62">
        <v>6090</v>
      </c>
      <c r="W36" s="63">
        <v>7321</v>
      </c>
      <c r="X36" s="63">
        <v>13978</v>
      </c>
      <c r="Y36" s="36">
        <f t="shared" si="7"/>
        <v>-8.8066962369437682</v>
      </c>
      <c r="Z36" s="63">
        <v>6003</v>
      </c>
      <c r="AA36" s="63">
        <v>7877</v>
      </c>
      <c r="AB36" s="63">
        <v>13898</v>
      </c>
      <c r="AC36" s="36">
        <f t="shared" si="8"/>
        <v>-13.483954525831059</v>
      </c>
      <c r="AD36" s="63">
        <v>0</v>
      </c>
      <c r="AE36" s="63">
        <v>9844</v>
      </c>
      <c r="AF36" s="63">
        <v>10372</v>
      </c>
      <c r="AG36" s="36">
        <f t="shared" si="9"/>
        <v>-94.909371384496723</v>
      </c>
      <c r="AH36" s="63">
        <v>6375</v>
      </c>
      <c r="AI36" s="63">
        <v>6855</v>
      </c>
      <c r="AJ36" s="63">
        <v>13921</v>
      </c>
      <c r="AK36" s="36">
        <f t="shared" si="10"/>
        <v>-3.4480281588966322</v>
      </c>
      <c r="AL36" s="63">
        <v>6474</v>
      </c>
      <c r="AM36" s="63">
        <v>5886</v>
      </c>
      <c r="AN36" s="63">
        <v>13336</v>
      </c>
      <c r="AO36" s="36">
        <f t="shared" si="11"/>
        <v>4.4091181763647231</v>
      </c>
      <c r="AP36" s="63">
        <v>5814</v>
      </c>
      <c r="AQ36" s="63">
        <v>6064</v>
      </c>
      <c r="AR36" s="63">
        <v>13199</v>
      </c>
      <c r="AS36" s="36">
        <f t="shared" si="12"/>
        <v>-1.8940828850670499</v>
      </c>
      <c r="AT36" s="63">
        <v>5549</v>
      </c>
      <c r="AU36" s="63">
        <v>6651</v>
      </c>
      <c r="AV36" s="63">
        <v>13356</v>
      </c>
      <c r="AW36" s="36">
        <f t="shared" si="13"/>
        <v>-8.2509733453129677</v>
      </c>
      <c r="AX36" s="48">
        <v>9693</v>
      </c>
      <c r="AY36" s="48">
        <v>11573</v>
      </c>
      <c r="AZ36" s="48">
        <v>21874</v>
      </c>
      <c r="BA36" s="36">
        <f t="shared" si="14"/>
        <v>-8.5946786138794913</v>
      </c>
      <c r="BB36" s="48">
        <v>6871</v>
      </c>
      <c r="BC36" s="48">
        <v>13176</v>
      </c>
      <c r="BD36" s="48">
        <v>20954</v>
      </c>
      <c r="BE36" s="36">
        <f t="shared" si="15"/>
        <v>-30.089720339791924</v>
      </c>
      <c r="BF36" s="48">
        <v>8750</v>
      </c>
      <c r="BG36" s="48">
        <v>12377</v>
      </c>
      <c r="BH36" s="48">
        <v>21169</v>
      </c>
      <c r="BI36" s="36">
        <f t="shared" si="16"/>
        <v>-17.1335443336955</v>
      </c>
      <c r="BJ36" s="48">
        <v>10340</v>
      </c>
      <c r="BK36" s="48">
        <v>10398</v>
      </c>
      <c r="BL36" s="48">
        <v>20779</v>
      </c>
      <c r="BM36" s="36">
        <f t="shared" si="17"/>
        <v>-0.27912796573463794</v>
      </c>
      <c r="BN36" s="48">
        <v>8725</v>
      </c>
      <c r="BO36" s="48">
        <v>11869</v>
      </c>
      <c r="BP36" s="48">
        <v>20632</v>
      </c>
      <c r="BQ36" s="36">
        <f t="shared" si="18"/>
        <v>-15.238464521132222</v>
      </c>
    </row>
    <row r="37" spans="1:69" x14ac:dyDescent="0.2">
      <c r="A37" s="55" t="s">
        <v>16</v>
      </c>
      <c r="B37" s="56">
        <f t="shared" si="0"/>
        <v>-16.236200852699735</v>
      </c>
      <c r="C37" s="57">
        <f t="shared" si="19"/>
        <v>-15.511813528198395</v>
      </c>
      <c r="D37" s="58">
        <f t="shared" si="1"/>
        <v>-13.278067356191306</v>
      </c>
      <c r="E37" s="57">
        <f t="shared" si="2"/>
        <v>-19.918721673709506</v>
      </c>
      <c r="F37" s="59">
        <v>6833</v>
      </c>
      <c r="G37" s="60">
        <v>10069</v>
      </c>
      <c r="H37" s="60">
        <v>18818</v>
      </c>
      <c r="I37" s="61">
        <f t="shared" si="3"/>
        <v>-17.196301413540226</v>
      </c>
      <c r="J37" s="59">
        <v>7101</v>
      </c>
      <c r="K37" s="60">
        <v>11084</v>
      </c>
      <c r="L37" s="60">
        <v>18205</v>
      </c>
      <c r="M37" s="36">
        <f t="shared" si="4"/>
        <v>-21.878604778906901</v>
      </c>
      <c r="N37" s="59">
        <v>8697</v>
      </c>
      <c r="O37" s="60">
        <v>9248</v>
      </c>
      <c r="P37" s="60">
        <v>17971</v>
      </c>
      <c r="Q37" s="36">
        <f t="shared" si="5"/>
        <v>-3.0660508597184331</v>
      </c>
      <c r="R37" s="60">
        <v>7168</v>
      </c>
      <c r="S37" s="60">
        <v>10737</v>
      </c>
      <c r="T37" s="60">
        <v>17929</v>
      </c>
      <c r="U37" s="26">
        <f t="shared" si="6"/>
        <v>-19.906297060628024</v>
      </c>
      <c r="V37" s="62">
        <v>4489</v>
      </c>
      <c r="W37" s="63">
        <v>6440</v>
      </c>
      <c r="X37" s="63">
        <v>11461</v>
      </c>
      <c r="Y37" s="36">
        <f t="shared" si="7"/>
        <v>-17.022947386789987</v>
      </c>
      <c r="Z37" s="63">
        <v>4462</v>
      </c>
      <c r="AA37" s="63">
        <v>6915</v>
      </c>
      <c r="AB37" s="63">
        <v>11395</v>
      </c>
      <c r="AC37" s="36">
        <f t="shared" si="8"/>
        <v>-21.526985519964896</v>
      </c>
      <c r="AD37" s="63">
        <v>5050</v>
      </c>
      <c r="AE37" s="63">
        <v>6244</v>
      </c>
      <c r="AF37" s="63">
        <v>11306</v>
      </c>
      <c r="AG37" s="36">
        <f t="shared" si="9"/>
        <v>-10.56076419600212</v>
      </c>
      <c r="AH37" s="63">
        <v>4694</v>
      </c>
      <c r="AI37" s="63">
        <v>6028</v>
      </c>
      <c r="AJ37" s="63">
        <v>11422</v>
      </c>
      <c r="AK37" s="36">
        <f t="shared" si="10"/>
        <v>-11.679215548940647</v>
      </c>
      <c r="AL37" s="63">
        <v>4730</v>
      </c>
      <c r="AM37" s="63">
        <v>5362</v>
      </c>
      <c r="AN37" s="63">
        <v>10991</v>
      </c>
      <c r="AO37" s="36">
        <f t="shared" si="11"/>
        <v>-5.7501592211809669</v>
      </c>
      <c r="AP37" s="63">
        <v>4290</v>
      </c>
      <c r="AQ37" s="63">
        <v>5419</v>
      </c>
      <c r="AR37" s="63">
        <v>10865</v>
      </c>
      <c r="AS37" s="36">
        <f t="shared" si="12"/>
        <v>-10.391164289001381</v>
      </c>
      <c r="AT37" s="63">
        <v>4103</v>
      </c>
      <c r="AU37" s="63">
        <v>5869</v>
      </c>
      <c r="AV37" s="63">
        <v>11027</v>
      </c>
      <c r="AW37" s="36">
        <f t="shared" si="13"/>
        <v>-16.015235331459145</v>
      </c>
      <c r="AX37" s="48">
        <v>7518</v>
      </c>
      <c r="AY37" s="48">
        <v>10893</v>
      </c>
      <c r="AZ37" s="48">
        <v>18997</v>
      </c>
      <c r="BA37" s="36">
        <f t="shared" si="14"/>
        <v>-17.765963046796863</v>
      </c>
      <c r="BB37" s="48">
        <v>5295</v>
      </c>
      <c r="BC37" s="48">
        <v>11887</v>
      </c>
      <c r="BD37" s="48">
        <v>18099</v>
      </c>
      <c r="BE37" s="36">
        <f t="shared" si="15"/>
        <v>-36.421901762528314</v>
      </c>
      <c r="BF37" s="48">
        <v>6684</v>
      </c>
      <c r="BG37" s="48">
        <v>11542</v>
      </c>
      <c r="BH37" s="48">
        <v>18266</v>
      </c>
      <c r="BI37" s="36">
        <f t="shared" si="16"/>
        <v>-26.595861162816163</v>
      </c>
      <c r="BJ37" s="48">
        <v>8808</v>
      </c>
      <c r="BK37" s="48">
        <v>8984</v>
      </c>
      <c r="BL37" s="48">
        <v>17832</v>
      </c>
      <c r="BM37" s="36">
        <f t="shared" si="17"/>
        <v>-0.98698968147151178</v>
      </c>
      <c r="BN37" s="48">
        <v>7306</v>
      </c>
      <c r="BO37" s="48">
        <v>10484</v>
      </c>
      <c r="BP37" s="48">
        <v>17831</v>
      </c>
      <c r="BQ37" s="36">
        <f t="shared" si="18"/>
        <v>-17.822892714934664</v>
      </c>
    </row>
    <row r="38" spans="1:69" x14ac:dyDescent="0.2">
      <c r="A38" s="55" t="s">
        <v>105</v>
      </c>
      <c r="B38" s="56">
        <f t="shared" si="0"/>
        <v>10.618298773260546</v>
      </c>
      <c r="C38" s="57">
        <f t="shared" si="19"/>
        <v>15.354269306862303</v>
      </c>
      <c r="D38" s="58">
        <f t="shared" si="1"/>
        <v>12.392721756121611</v>
      </c>
      <c r="E38" s="57">
        <f t="shared" si="2"/>
        <v>4.1079052567977259</v>
      </c>
      <c r="F38" s="59">
        <v>12854</v>
      </c>
      <c r="G38" s="60">
        <v>9303</v>
      </c>
      <c r="H38" s="60">
        <v>24415</v>
      </c>
      <c r="I38" s="61">
        <f t="shared" si="3"/>
        <v>14.544337497440097</v>
      </c>
      <c r="J38" s="59">
        <v>12552</v>
      </c>
      <c r="K38" s="60">
        <v>11353</v>
      </c>
      <c r="L38" s="60">
        <v>23913</v>
      </c>
      <c r="M38" s="36">
        <f t="shared" si="4"/>
        <v>5.0140091163802136</v>
      </c>
      <c r="N38" s="59">
        <v>14628</v>
      </c>
      <c r="O38" s="60">
        <v>9069</v>
      </c>
      <c r="P38" s="60">
        <v>23709</v>
      </c>
      <c r="Q38" s="36">
        <f t="shared" si="5"/>
        <v>23.446792357332658</v>
      </c>
      <c r="R38" s="60">
        <v>13832</v>
      </c>
      <c r="S38" s="60">
        <v>9526</v>
      </c>
      <c r="T38" s="60">
        <v>23387</v>
      </c>
      <c r="U38" s="26">
        <f t="shared" si="6"/>
        <v>18.411938256296235</v>
      </c>
      <c r="V38" s="62">
        <v>8142</v>
      </c>
      <c r="W38" s="63">
        <v>7021</v>
      </c>
      <c r="X38" s="63">
        <v>15924</v>
      </c>
      <c r="Y38" s="36">
        <f t="shared" si="7"/>
        <v>7.0396885204722368</v>
      </c>
      <c r="Z38" s="63">
        <v>7950</v>
      </c>
      <c r="AA38" s="63">
        <v>7922</v>
      </c>
      <c r="AB38" s="63">
        <v>15891</v>
      </c>
      <c r="AC38" s="36">
        <f t="shared" si="8"/>
        <v>0.17620036498647296</v>
      </c>
      <c r="AD38" s="63">
        <v>9251</v>
      </c>
      <c r="AE38" s="63">
        <v>6188</v>
      </c>
      <c r="AF38" s="63">
        <v>15458</v>
      </c>
      <c r="AG38" s="36">
        <f t="shared" si="9"/>
        <v>19.814982533316076</v>
      </c>
      <c r="AH38" s="63">
        <v>8961</v>
      </c>
      <c r="AI38" s="63">
        <v>6175</v>
      </c>
      <c r="AJ38" s="63">
        <v>15883</v>
      </c>
      <c r="AK38" s="36">
        <f t="shared" si="10"/>
        <v>17.540766857646545</v>
      </c>
      <c r="AL38" s="63">
        <v>8672</v>
      </c>
      <c r="AM38" s="63">
        <v>5407</v>
      </c>
      <c r="AN38" s="63">
        <v>15212</v>
      </c>
      <c r="AO38" s="36">
        <f t="shared" si="11"/>
        <v>21.463318432816198</v>
      </c>
      <c r="AP38" s="63">
        <v>7896</v>
      </c>
      <c r="AQ38" s="63">
        <v>5718</v>
      </c>
      <c r="AR38" s="63">
        <v>15055</v>
      </c>
      <c r="AS38" s="36">
        <f t="shared" si="12"/>
        <v>14.466954500166057</v>
      </c>
      <c r="AT38" s="63">
        <v>7530</v>
      </c>
      <c r="AU38" s="63">
        <v>6574</v>
      </c>
      <c r="AV38" s="63">
        <v>15303</v>
      </c>
      <c r="AW38" s="36">
        <f t="shared" si="13"/>
        <v>6.2471410834476941</v>
      </c>
      <c r="AX38" s="48">
        <v>12320</v>
      </c>
      <c r="AY38" s="48">
        <v>10224</v>
      </c>
      <c r="AZ38" s="48">
        <v>23093</v>
      </c>
      <c r="BA38" s="36">
        <f t="shared" si="14"/>
        <v>9.076343480708438</v>
      </c>
      <c r="BB38" s="48">
        <v>8422</v>
      </c>
      <c r="BC38" s="48">
        <v>12922</v>
      </c>
      <c r="BD38" s="48">
        <v>22351</v>
      </c>
      <c r="BE38" s="36">
        <f t="shared" si="15"/>
        <v>-20.133327367903004</v>
      </c>
      <c r="BF38" s="48">
        <v>10813</v>
      </c>
      <c r="BG38" s="48">
        <v>11759</v>
      </c>
      <c r="BH38" s="48">
        <v>22614</v>
      </c>
      <c r="BI38" s="36">
        <f t="shared" si="16"/>
        <v>-4.1832493145838923</v>
      </c>
      <c r="BJ38" s="48">
        <v>13455</v>
      </c>
      <c r="BK38" s="48">
        <v>8708</v>
      </c>
      <c r="BL38" s="48">
        <v>22195</v>
      </c>
      <c r="BM38" s="36">
        <f t="shared" si="17"/>
        <v>21.387699932417213</v>
      </c>
      <c r="BN38" s="48">
        <v>12427</v>
      </c>
      <c r="BO38" s="48">
        <v>9295</v>
      </c>
      <c r="BP38" s="48">
        <v>21762</v>
      </c>
      <c r="BQ38" s="36">
        <f t="shared" si="18"/>
        <v>14.392059553349872</v>
      </c>
    </row>
    <row r="39" spans="1:69" x14ac:dyDescent="0.2">
      <c r="A39" s="55" t="s">
        <v>54</v>
      </c>
      <c r="B39" s="56">
        <f t="shared" si="0"/>
        <v>-7.503745727542122</v>
      </c>
      <c r="C39" s="57">
        <f t="shared" si="19"/>
        <v>7.7194177098552856</v>
      </c>
      <c r="D39" s="58">
        <f t="shared" si="1"/>
        <v>-6.3117687984873854</v>
      </c>
      <c r="E39" s="57">
        <f t="shared" si="2"/>
        <v>-23.918886093994267</v>
      </c>
      <c r="F39" s="59">
        <v>11176</v>
      </c>
      <c r="G39" s="60">
        <v>7499</v>
      </c>
      <c r="H39" s="60">
        <v>20212</v>
      </c>
      <c r="I39" s="61">
        <f t="shared" si="3"/>
        <v>18.192163071442707</v>
      </c>
      <c r="J39" s="59">
        <v>9480</v>
      </c>
      <c r="K39" s="60">
        <v>10452</v>
      </c>
      <c r="L39" s="60">
        <v>19939</v>
      </c>
      <c r="M39" s="36">
        <f t="shared" si="4"/>
        <v>-4.8748683484628135</v>
      </c>
      <c r="N39" s="59">
        <v>9280</v>
      </c>
      <c r="O39" s="60">
        <v>10454</v>
      </c>
      <c r="P39" s="60">
        <v>19750</v>
      </c>
      <c r="Q39" s="36">
        <f t="shared" si="5"/>
        <v>-5.9443037974683586</v>
      </c>
      <c r="R39" s="60">
        <v>12329</v>
      </c>
      <c r="S39" s="60">
        <v>7633</v>
      </c>
      <c r="T39" s="60">
        <v>19979</v>
      </c>
      <c r="U39" s="26">
        <f t="shared" si="6"/>
        <v>23.504679913909609</v>
      </c>
      <c r="V39" s="62">
        <v>6333</v>
      </c>
      <c r="W39" s="63">
        <v>8329</v>
      </c>
      <c r="X39" s="63">
        <v>15407</v>
      </c>
      <c r="Y39" s="36">
        <f t="shared" si="7"/>
        <v>-12.955150256376967</v>
      </c>
      <c r="Z39" s="63">
        <v>6212</v>
      </c>
      <c r="AA39" s="63">
        <v>9137</v>
      </c>
      <c r="AB39" s="63">
        <v>15365</v>
      </c>
      <c r="AC39" s="36">
        <f t="shared" si="8"/>
        <v>-19.036771884152294</v>
      </c>
      <c r="AD39" s="63">
        <v>8155</v>
      </c>
      <c r="AE39" s="63">
        <v>6139</v>
      </c>
      <c r="AF39" s="63">
        <v>15374</v>
      </c>
      <c r="AG39" s="36">
        <f t="shared" si="9"/>
        <v>13.113048003122158</v>
      </c>
      <c r="AH39" s="63">
        <v>6766</v>
      </c>
      <c r="AI39" s="63">
        <v>7656</v>
      </c>
      <c r="AJ39" s="63">
        <v>15362</v>
      </c>
      <c r="AK39" s="36">
        <f t="shared" si="10"/>
        <v>-5.7935164692097363</v>
      </c>
      <c r="AL39" s="63">
        <v>6889</v>
      </c>
      <c r="AM39" s="63">
        <v>6847</v>
      </c>
      <c r="AN39" s="63">
        <v>14988</v>
      </c>
      <c r="AO39" s="36">
        <f t="shared" si="11"/>
        <v>0.28022417934347454</v>
      </c>
      <c r="AP39" s="63">
        <v>6217</v>
      </c>
      <c r="AQ39" s="63">
        <v>7101</v>
      </c>
      <c r="AR39" s="63">
        <v>14917</v>
      </c>
      <c r="AS39" s="36">
        <f t="shared" si="12"/>
        <v>-5.9261245558758446</v>
      </c>
      <c r="AT39" s="63">
        <v>5815</v>
      </c>
      <c r="AU39" s="63">
        <v>7896</v>
      </c>
      <c r="AV39" s="63">
        <v>15010</v>
      </c>
      <c r="AW39" s="36">
        <f t="shared" si="13"/>
        <v>-13.864090606262492</v>
      </c>
      <c r="AX39" s="48">
        <v>8855</v>
      </c>
      <c r="AY39" s="48">
        <v>11630</v>
      </c>
      <c r="AZ39" s="48">
        <v>21006</v>
      </c>
      <c r="BA39" s="36">
        <f t="shared" si="14"/>
        <v>-13.21051128249071</v>
      </c>
      <c r="BB39" s="48">
        <v>5506</v>
      </c>
      <c r="BC39" s="48">
        <v>13942</v>
      </c>
      <c r="BD39" s="48">
        <v>20406</v>
      </c>
      <c r="BE39" s="36">
        <f t="shared" si="15"/>
        <v>-41.340782122905026</v>
      </c>
      <c r="BF39" s="48">
        <v>7462</v>
      </c>
      <c r="BG39" s="48">
        <v>13205</v>
      </c>
      <c r="BH39" s="48">
        <v>20697</v>
      </c>
      <c r="BI39" s="36">
        <f t="shared" si="16"/>
        <v>-27.74798279943953</v>
      </c>
      <c r="BJ39" s="48">
        <v>6724</v>
      </c>
      <c r="BK39" s="48">
        <v>13693</v>
      </c>
      <c r="BL39" s="48">
        <v>20438</v>
      </c>
      <c r="BM39" s="36">
        <f t="shared" si="17"/>
        <v>-34.09824836089637</v>
      </c>
      <c r="BN39" s="48">
        <v>9090</v>
      </c>
      <c r="BO39" s="48">
        <v>9743</v>
      </c>
      <c r="BP39" s="48">
        <v>20426</v>
      </c>
      <c r="BQ39" s="36">
        <f t="shared" si="18"/>
        <v>-3.1969059042396939</v>
      </c>
    </row>
    <row r="40" spans="1:69" x14ac:dyDescent="0.2">
      <c r="A40" s="55" t="s">
        <v>18</v>
      </c>
      <c r="B40" s="56">
        <f t="shared" si="0"/>
        <v>-17.649495061128864</v>
      </c>
      <c r="C40" s="57">
        <f t="shared" si="19"/>
        <v>-6.4574963447845812</v>
      </c>
      <c r="D40" s="58">
        <f t="shared" si="1"/>
        <v>-13.562717370320499</v>
      </c>
      <c r="E40" s="57">
        <f t="shared" si="2"/>
        <v>-32.928271468281508</v>
      </c>
      <c r="F40" s="59">
        <v>9049</v>
      </c>
      <c r="G40" s="60">
        <v>7508</v>
      </c>
      <c r="H40" s="60">
        <v>18032</v>
      </c>
      <c r="I40" s="61">
        <f t="shared" si="3"/>
        <v>8.545918367346939</v>
      </c>
      <c r="J40" s="59">
        <v>7713</v>
      </c>
      <c r="K40" s="60">
        <v>10108</v>
      </c>
      <c r="L40" s="60">
        <v>17831</v>
      </c>
      <c r="M40" s="36">
        <f t="shared" si="4"/>
        <v>-13.431663956031626</v>
      </c>
      <c r="N40" s="59">
        <v>7664</v>
      </c>
      <c r="O40" s="60">
        <v>10086</v>
      </c>
      <c r="P40" s="60">
        <v>17762</v>
      </c>
      <c r="Q40" s="36">
        <f t="shared" si="5"/>
        <v>-13.635851818488909</v>
      </c>
      <c r="R40" s="60">
        <v>8192</v>
      </c>
      <c r="S40" s="60">
        <v>9485</v>
      </c>
      <c r="T40" s="60">
        <v>17692</v>
      </c>
      <c r="U40" s="26">
        <f t="shared" si="6"/>
        <v>-7.3083879719647307</v>
      </c>
      <c r="V40" s="62">
        <v>4690</v>
      </c>
      <c r="W40" s="63">
        <v>6763</v>
      </c>
      <c r="X40" s="63">
        <v>12075</v>
      </c>
      <c r="Y40" s="36">
        <f t="shared" si="7"/>
        <v>-17.167701863354033</v>
      </c>
      <c r="Z40" s="63">
        <v>4503</v>
      </c>
      <c r="AA40" s="63">
        <v>7532</v>
      </c>
      <c r="AB40" s="63">
        <v>12042</v>
      </c>
      <c r="AC40" s="36">
        <f t="shared" si="8"/>
        <v>-25.15362896528816</v>
      </c>
      <c r="AD40" s="63">
        <v>5501</v>
      </c>
      <c r="AE40" s="63">
        <v>6498</v>
      </c>
      <c r="AF40" s="63">
        <v>12010</v>
      </c>
      <c r="AG40" s="36">
        <f t="shared" si="9"/>
        <v>-8.3014154870940935</v>
      </c>
      <c r="AH40" s="63">
        <v>5204</v>
      </c>
      <c r="AI40" s="63">
        <v>6073</v>
      </c>
      <c r="AJ40" s="63">
        <v>12016</v>
      </c>
      <c r="AK40" s="36">
        <f t="shared" si="10"/>
        <v>-7.2320239680426113</v>
      </c>
      <c r="AL40" s="63">
        <v>5015</v>
      </c>
      <c r="AM40" s="63">
        <v>5792</v>
      </c>
      <c r="AN40" s="63">
        <v>11775</v>
      </c>
      <c r="AO40" s="36">
        <f t="shared" si="11"/>
        <v>-6.5987261146496774</v>
      </c>
      <c r="AP40" s="63">
        <v>4579</v>
      </c>
      <c r="AQ40" s="63">
        <v>5894</v>
      </c>
      <c r="AR40" s="63">
        <v>11736</v>
      </c>
      <c r="AS40" s="36">
        <f t="shared" si="12"/>
        <v>-11.204839809134286</v>
      </c>
      <c r="AT40" s="63">
        <v>4251</v>
      </c>
      <c r="AU40" s="63">
        <v>6524</v>
      </c>
      <c r="AV40" s="63">
        <v>11789</v>
      </c>
      <c r="AW40" s="36">
        <f t="shared" si="13"/>
        <v>-19.280685384680634</v>
      </c>
      <c r="AX40" s="48">
        <v>7106</v>
      </c>
      <c r="AY40" s="48">
        <v>11257</v>
      </c>
      <c r="AZ40" s="48">
        <v>18849</v>
      </c>
      <c r="BA40" s="36">
        <f t="shared" si="14"/>
        <v>-22.022388455620984</v>
      </c>
      <c r="BB40" s="48">
        <v>4567</v>
      </c>
      <c r="BC40" s="48">
        <v>12643</v>
      </c>
      <c r="BD40" s="48">
        <v>18258</v>
      </c>
      <c r="BE40" s="36">
        <f t="shared" si="15"/>
        <v>-44.232665133092347</v>
      </c>
      <c r="BF40" s="48">
        <v>6179</v>
      </c>
      <c r="BG40" s="48">
        <v>12420</v>
      </c>
      <c r="BH40" s="48">
        <v>18622</v>
      </c>
      <c r="BI40" s="36">
        <f t="shared" si="16"/>
        <v>-33.514123080227691</v>
      </c>
      <c r="BJ40" s="48">
        <v>5610</v>
      </c>
      <c r="BK40" s="48">
        <v>12859</v>
      </c>
      <c r="BL40" s="48">
        <v>18484</v>
      </c>
      <c r="BM40" s="36">
        <f t="shared" si="17"/>
        <v>-39.21770179614802</v>
      </c>
      <c r="BN40" s="48">
        <v>6792</v>
      </c>
      <c r="BO40" s="48">
        <v>11486</v>
      </c>
      <c r="BP40" s="48">
        <v>18297</v>
      </c>
      <c r="BQ40" s="36">
        <f t="shared" si="18"/>
        <v>-25.654478876318514</v>
      </c>
    </row>
    <row r="41" spans="1:69" x14ac:dyDescent="0.2">
      <c r="A41" s="55" t="s">
        <v>7</v>
      </c>
      <c r="B41" s="56">
        <f t="shared" si="0"/>
        <v>-11.421445024294757</v>
      </c>
      <c r="C41" s="57">
        <f t="shared" si="19"/>
        <v>-5.2018746897156927</v>
      </c>
      <c r="D41" s="58">
        <f t="shared" si="1"/>
        <v>-11.410439599051257</v>
      </c>
      <c r="E41" s="57">
        <f t="shared" si="2"/>
        <v>-17.652020784117322</v>
      </c>
      <c r="F41" s="59">
        <v>8703</v>
      </c>
      <c r="G41" s="60">
        <v>9158</v>
      </c>
      <c r="H41" s="60">
        <v>19892</v>
      </c>
      <c r="I41" s="61">
        <f t="shared" si="3"/>
        <v>-2.2873516991755496</v>
      </c>
      <c r="J41" s="59">
        <v>7923</v>
      </c>
      <c r="K41" s="60">
        <v>11116</v>
      </c>
      <c r="L41" s="60">
        <v>19066</v>
      </c>
      <c r="M41" s="36">
        <f t="shared" si="4"/>
        <v>-16.747089059058005</v>
      </c>
      <c r="N41" s="59">
        <v>11829</v>
      </c>
      <c r="O41" s="60">
        <v>7145</v>
      </c>
      <c r="P41" s="60">
        <v>18994</v>
      </c>
      <c r="Q41" s="36">
        <f t="shared" si="5"/>
        <v>24.660419079709385</v>
      </c>
      <c r="R41" s="60">
        <v>6897</v>
      </c>
      <c r="S41" s="60">
        <v>11862</v>
      </c>
      <c r="T41" s="60">
        <v>18783</v>
      </c>
      <c r="U41" s="26">
        <f t="shared" si="6"/>
        <v>-26.433477080338601</v>
      </c>
      <c r="V41" s="62">
        <v>4811</v>
      </c>
      <c r="W41" s="63">
        <v>6290</v>
      </c>
      <c r="X41" s="63">
        <v>11770</v>
      </c>
      <c r="Y41" s="36">
        <f t="shared" si="7"/>
        <v>-12.565845369583689</v>
      </c>
      <c r="Z41" s="63">
        <v>4839</v>
      </c>
      <c r="AA41" s="63">
        <v>6813</v>
      </c>
      <c r="AB41" s="63">
        <v>11684</v>
      </c>
      <c r="AC41" s="36">
        <f t="shared" si="8"/>
        <v>-16.894899007189316</v>
      </c>
      <c r="AD41" s="63">
        <v>4307</v>
      </c>
      <c r="AE41" s="63">
        <v>7279</v>
      </c>
      <c r="AF41" s="63">
        <v>11609</v>
      </c>
      <c r="AG41" s="36">
        <f t="shared" si="9"/>
        <v>-25.600826944611939</v>
      </c>
      <c r="AH41" s="63">
        <v>4915</v>
      </c>
      <c r="AI41" s="63">
        <v>6039</v>
      </c>
      <c r="AJ41" s="63">
        <v>11737</v>
      </c>
      <c r="AK41" s="36">
        <f t="shared" si="10"/>
        <v>-9.5765527818011407</v>
      </c>
      <c r="AL41" s="63">
        <v>5088</v>
      </c>
      <c r="AM41" s="63">
        <v>5449</v>
      </c>
      <c r="AN41" s="63">
        <v>11393</v>
      </c>
      <c r="AO41" s="36">
        <f t="shared" si="11"/>
        <v>-3.1686123058018048</v>
      </c>
      <c r="AP41" s="63">
        <v>4738</v>
      </c>
      <c r="AQ41" s="63">
        <v>5327</v>
      </c>
      <c r="AR41" s="63">
        <v>11303</v>
      </c>
      <c r="AS41" s="36">
        <f t="shared" si="12"/>
        <v>-5.2110059276298308</v>
      </c>
      <c r="AT41" s="63">
        <v>4658</v>
      </c>
      <c r="AU41" s="63">
        <v>5438</v>
      </c>
      <c r="AV41" s="63">
        <v>11378</v>
      </c>
      <c r="AW41" s="36">
        <f t="shared" si="13"/>
        <v>-6.8553348567410799</v>
      </c>
      <c r="AX41" s="48">
        <v>8613</v>
      </c>
      <c r="AY41" s="48">
        <v>11947</v>
      </c>
      <c r="AZ41" s="48">
        <v>21205</v>
      </c>
      <c r="BA41" s="36">
        <f t="shared" si="14"/>
        <v>-15.722706908747936</v>
      </c>
      <c r="BB41" s="48">
        <v>6407</v>
      </c>
      <c r="BC41" s="48">
        <v>12049</v>
      </c>
      <c r="BD41" s="48">
        <v>19864</v>
      </c>
      <c r="BE41" s="36">
        <f t="shared" si="15"/>
        <v>-28.403141361256552</v>
      </c>
      <c r="BF41" s="48">
        <v>7678</v>
      </c>
      <c r="BG41" s="48">
        <v>12330</v>
      </c>
      <c r="BH41" s="48">
        <v>20039</v>
      </c>
      <c r="BI41" s="36">
        <f t="shared" si="16"/>
        <v>-23.214731274015666</v>
      </c>
      <c r="BJ41" s="48">
        <v>11160</v>
      </c>
      <c r="BK41" s="48">
        <v>8645</v>
      </c>
      <c r="BL41" s="48">
        <v>19846</v>
      </c>
      <c r="BM41" s="36">
        <f t="shared" si="17"/>
        <v>12.672578857200445</v>
      </c>
      <c r="BN41" s="48">
        <v>6435</v>
      </c>
      <c r="BO41" s="48">
        <v>12969</v>
      </c>
      <c r="BP41" s="48">
        <v>19451</v>
      </c>
      <c r="BQ41" s="36">
        <f t="shared" si="18"/>
        <v>-33.592103233766906</v>
      </c>
    </row>
    <row r="42" spans="1:69" x14ac:dyDescent="0.2">
      <c r="A42" s="55" t="s">
        <v>60</v>
      </c>
      <c r="B42" s="56">
        <f t="shared" si="0"/>
        <v>3.3298531671330451</v>
      </c>
      <c r="C42" s="57">
        <f t="shared" si="19"/>
        <v>12.529867314468968</v>
      </c>
      <c r="D42" s="58">
        <f t="shared" si="1"/>
        <v>0.49395164239142214</v>
      </c>
      <c r="E42" s="57">
        <f t="shared" si="2"/>
        <v>-3.0342594554612541</v>
      </c>
      <c r="F42" s="59">
        <v>11887</v>
      </c>
      <c r="G42" s="60">
        <v>8017</v>
      </c>
      <c r="H42" s="60">
        <v>21659</v>
      </c>
      <c r="I42" s="61">
        <f t="shared" si="3"/>
        <v>17.867860935407919</v>
      </c>
      <c r="J42" s="59">
        <v>10166</v>
      </c>
      <c r="K42" s="60">
        <v>11066</v>
      </c>
      <c r="L42" s="60">
        <v>21254</v>
      </c>
      <c r="M42" s="36">
        <f t="shared" si="4"/>
        <v>-4.234497035852069</v>
      </c>
      <c r="N42" s="59">
        <v>13388</v>
      </c>
      <c r="O42" s="60">
        <v>7648</v>
      </c>
      <c r="P42" s="60">
        <v>21051</v>
      </c>
      <c r="Q42" s="36">
        <f t="shared" si="5"/>
        <v>27.267113201273101</v>
      </c>
      <c r="R42" s="60">
        <v>11614</v>
      </c>
      <c r="S42" s="60">
        <v>9651</v>
      </c>
      <c r="T42" s="60">
        <v>21293</v>
      </c>
      <c r="U42" s="26">
        <f t="shared" si="6"/>
        <v>9.2189921570469178</v>
      </c>
      <c r="V42" s="62">
        <v>6952</v>
      </c>
      <c r="W42" s="63">
        <v>8063</v>
      </c>
      <c r="X42" s="63">
        <v>16202</v>
      </c>
      <c r="Y42" s="36">
        <f t="shared" si="7"/>
        <v>-6.8571781261572653</v>
      </c>
      <c r="Z42" s="63">
        <v>7020</v>
      </c>
      <c r="AA42" s="63">
        <v>9120</v>
      </c>
      <c r="AB42" s="63">
        <v>16154</v>
      </c>
      <c r="AC42" s="36">
        <f t="shared" si="8"/>
        <v>-12.999876191655325</v>
      </c>
      <c r="AD42" s="63">
        <v>9013</v>
      </c>
      <c r="AE42" s="63">
        <v>7090</v>
      </c>
      <c r="AF42" s="63">
        <v>16130</v>
      </c>
      <c r="AG42" s="36">
        <f t="shared" si="9"/>
        <v>11.921884686918782</v>
      </c>
      <c r="AH42" s="63">
        <v>7665</v>
      </c>
      <c r="AI42" s="63">
        <v>7382</v>
      </c>
      <c r="AJ42" s="63">
        <v>16098</v>
      </c>
      <c r="AK42" s="36">
        <f t="shared" si="10"/>
        <v>1.7579823580568976</v>
      </c>
      <c r="AL42" s="63">
        <v>7746</v>
      </c>
      <c r="AM42" s="63">
        <v>6533</v>
      </c>
      <c r="AN42" s="63">
        <v>15640</v>
      </c>
      <c r="AO42" s="36">
        <f t="shared" si="11"/>
        <v>7.7557544757033252</v>
      </c>
      <c r="AP42" s="63">
        <v>7149</v>
      </c>
      <c r="AQ42" s="63">
        <v>6598</v>
      </c>
      <c r="AR42" s="63">
        <v>15521</v>
      </c>
      <c r="AS42" s="36">
        <f t="shared" si="12"/>
        <v>3.5500289929772553</v>
      </c>
      <c r="AT42" s="63">
        <v>6878</v>
      </c>
      <c r="AU42" s="63">
        <v>7139</v>
      </c>
      <c r="AV42" s="63">
        <v>15620</v>
      </c>
      <c r="AW42" s="36">
        <f t="shared" si="13"/>
        <v>-1.6709346991037155</v>
      </c>
      <c r="AX42" s="48">
        <v>9864</v>
      </c>
      <c r="AY42" s="48">
        <v>10994</v>
      </c>
      <c r="AZ42" s="48">
        <v>21338</v>
      </c>
      <c r="BA42" s="36">
        <f t="shared" si="14"/>
        <v>-5.2957165620020561</v>
      </c>
      <c r="BB42" s="48">
        <v>7009</v>
      </c>
      <c r="BC42" s="48">
        <v>11984</v>
      </c>
      <c r="BD42" s="48">
        <v>20511</v>
      </c>
      <c r="BE42" s="36">
        <f t="shared" si="15"/>
        <v>-24.255277655891955</v>
      </c>
      <c r="BF42" s="48">
        <v>8513</v>
      </c>
      <c r="BG42" s="48">
        <v>12365</v>
      </c>
      <c r="BH42" s="48">
        <v>20903</v>
      </c>
      <c r="BI42" s="36">
        <f t="shared" si="16"/>
        <v>-18.427976845428891</v>
      </c>
      <c r="BJ42" s="48">
        <v>11962</v>
      </c>
      <c r="BK42" s="48">
        <v>8658</v>
      </c>
      <c r="BL42" s="48">
        <v>20637</v>
      </c>
      <c r="BM42" s="36">
        <f t="shared" si="17"/>
        <v>16.010078984348507</v>
      </c>
      <c r="BN42" s="48">
        <v>12006</v>
      </c>
      <c r="BO42" s="48">
        <v>8542</v>
      </c>
      <c r="BP42" s="48">
        <v>20622</v>
      </c>
      <c r="BQ42" s="36">
        <f t="shared" si="18"/>
        <v>16.797594801668126</v>
      </c>
    </row>
    <row r="43" spans="1:69" x14ac:dyDescent="0.2">
      <c r="A43" s="55" t="s">
        <v>89</v>
      </c>
      <c r="B43" s="56">
        <f t="shared" si="0"/>
        <v>26.276619103333299</v>
      </c>
      <c r="C43" s="57">
        <f t="shared" si="19"/>
        <v>36.310944950386876</v>
      </c>
      <c r="D43" s="58">
        <f t="shared" si="1"/>
        <v>30.050110031620232</v>
      </c>
      <c r="E43" s="57">
        <f t="shared" si="2"/>
        <v>12.468802327992794</v>
      </c>
      <c r="F43" s="59">
        <v>13993</v>
      </c>
      <c r="G43" s="60">
        <v>6390</v>
      </c>
      <c r="H43" s="60">
        <v>22321</v>
      </c>
      <c r="I43" s="61">
        <f t="shared" si="3"/>
        <v>34.062093992204659</v>
      </c>
      <c r="J43" s="59">
        <v>15434</v>
      </c>
      <c r="K43" s="60">
        <v>6403</v>
      </c>
      <c r="L43" s="60">
        <v>21867</v>
      </c>
      <c r="M43" s="36">
        <f t="shared" si="4"/>
        <v>41.299675309827599</v>
      </c>
      <c r="N43" s="59">
        <v>14000</v>
      </c>
      <c r="O43" s="60">
        <v>7446</v>
      </c>
      <c r="P43" s="60">
        <v>21478</v>
      </c>
      <c r="Q43" s="36">
        <f t="shared" si="5"/>
        <v>30.514945525654152</v>
      </c>
      <c r="R43" s="60">
        <v>14916</v>
      </c>
      <c r="S43" s="60">
        <v>6482</v>
      </c>
      <c r="T43" s="60">
        <v>21424</v>
      </c>
      <c r="U43" s="26">
        <f t="shared" si="6"/>
        <v>39.36706497386109</v>
      </c>
      <c r="V43" s="62">
        <v>8544</v>
      </c>
      <c r="W43" s="63">
        <v>5879</v>
      </c>
      <c r="X43" s="63">
        <v>15108</v>
      </c>
      <c r="Y43" s="36">
        <f t="shared" si="7"/>
        <v>17.639661106698433</v>
      </c>
      <c r="Z43" s="63">
        <v>9053</v>
      </c>
      <c r="AA43" s="63">
        <v>5163</v>
      </c>
      <c r="AB43" s="63">
        <v>15003</v>
      </c>
      <c r="AC43" s="36">
        <f t="shared" si="8"/>
        <v>25.928147703792582</v>
      </c>
      <c r="AD43" s="63">
        <v>11839</v>
      </c>
      <c r="AE43" s="63">
        <v>0</v>
      </c>
      <c r="AF43" s="63">
        <v>12230</v>
      </c>
      <c r="AG43" s="36">
        <f t="shared" si="9"/>
        <v>96.802943581357312</v>
      </c>
      <c r="AH43" s="63">
        <v>8806</v>
      </c>
      <c r="AI43" s="63">
        <v>5388</v>
      </c>
      <c r="AJ43" s="63">
        <v>15070</v>
      </c>
      <c r="AK43" s="36">
        <f t="shared" si="10"/>
        <v>22.680822826808228</v>
      </c>
      <c r="AL43" s="63">
        <v>8645</v>
      </c>
      <c r="AM43" s="63">
        <v>4820</v>
      </c>
      <c r="AN43" s="63">
        <v>14635</v>
      </c>
      <c r="AO43" s="36">
        <f t="shared" si="11"/>
        <v>26.135975401434912</v>
      </c>
      <c r="AP43" s="63">
        <v>7518</v>
      </c>
      <c r="AQ43" s="63">
        <v>5888</v>
      </c>
      <c r="AR43" s="63">
        <v>14725</v>
      </c>
      <c r="AS43" s="36">
        <f t="shared" si="12"/>
        <v>11.069609507640072</v>
      </c>
      <c r="AT43" s="63">
        <v>7529</v>
      </c>
      <c r="AU43" s="63">
        <v>6041</v>
      </c>
      <c r="AV43" s="63">
        <v>14742</v>
      </c>
      <c r="AW43" s="36">
        <f t="shared" si="13"/>
        <v>10.093610093610096</v>
      </c>
      <c r="AX43" s="48">
        <v>13311</v>
      </c>
      <c r="AY43" s="48">
        <v>8340</v>
      </c>
      <c r="AZ43" s="48">
        <v>22205</v>
      </c>
      <c r="BA43" s="36">
        <f t="shared" si="14"/>
        <v>22.386849808601671</v>
      </c>
      <c r="BB43" s="48">
        <v>8680</v>
      </c>
      <c r="BC43" s="48">
        <v>12075</v>
      </c>
      <c r="BD43" s="48">
        <v>21741</v>
      </c>
      <c r="BE43" s="36">
        <f t="shared" si="15"/>
        <v>-15.615657053493399</v>
      </c>
      <c r="BF43" s="48">
        <v>11773</v>
      </c>
      <c r="BG43" s="48">
        <v>9783</v>
      </c>
      <c r="BH43" s="48">
        <v>21625</v>
      </c>
      <c r="BI43" s="36">
        <f t="shared" si="16"/>
        <v>9.2023121387283187</v>
      </c>
      <c r="BJ43" s="48">
        <v>12783</v>
      </c>
      <c r="BK43" s="48">
        <v>8111</v>
      </c>
      <c r="BL43" s="48">
        <v>20931</v>
      </c>
      <c r="BM43" s="36">
        <f t="shared" si="17"/>
        <v>22.320959342601881</v>
      </c>
      <c r="BN43" s="48">
        <v>13002</v>
      </c>
      <c r="BO43" s="48">
        <v>7954</v>
      </c>
      <c r="BP43" s="48">
        <v>20990</v>
      </c>
      <c r="BQ43" s="36">
        <f t="shared" si="18"/>
        <v>24.049547403525491</v>
      </c>
    </row>
    <row r="44" spans="1:69" x14ac:dyDescent="0.2">
      <c r="A44" s="55" t="s">
        <v>49</v>
      </c>
      <c r="B44" s="56">
        <f t="shared" si="0"/>
        <v>21.987646335122676</v>
      </c>
      <c r="C44" s="57">
        <f t="shared" si="19"/>
        <v>32.745292853530188</v>
      </c>
      <c r="D44" s="58">
        <f t="shared" si="1"/>
        <v>26.590302425995748</v>
      </c>
      <c r="E44" s="57">
        <f t="shared" si="2"/>
        <v>6.6273437258420929</v>
      </c>
      <c r="F44" s="59">
        <v>12614</v>
      </c>
      <c r="G44" s="60">
        <v>6312</v>
      </c>
      <c r="H44" s="60">
        <v>20682</v>
      </c>
      <c r="I44" s="61">
        <f t="shared" si="3"/>
        <v>30.470940914805144</v>
      </c>
      <c r="J44" s="59">
        <v>13532</v>
      </c>
      <c r="K44" s="60">
        <v>6437</v>
      </c>
      <c r="L44" s="60">
        <v>19990</v>
      </c>
      <c r="M44" s="36">
        <f t="shared" si="4"/>
        <v>35.492746373186598</v>
      </c>
      <c r="N44" s="59">
        <v>13249</v>
      </c>
      <c r="O44" s="60">
        <v>6546</v>
      </c>
      <c r="P44" s="60">
        <v>19809</v>
      </c>
      <c r="Q44" s="36">
        <f t="shared" si="5"/>
        <v>33.838154374274325</v>
      </c>
      <c r="R44" s="60">
        <v>12808</v>
      </c>
      <c r="S44" s="60">
        <v>6714</v>
      </c>
      <c r="T44" s="60">
        <v>19545</v>
      </c>
      <c r="U44" s="26">
        <f t="shared" si="6"/>
        <v>31.179329751854688</v>
      </c>
      <c r="V44" s="62">
        <v>7269</v>
      </c>
      <c r="W44" s="63">
        <v>5581</v>
      </c>
      <c r="X44" s="63">
        <v>13461</v>
      </c>
      <c r="Y44" s="36">
        <f t="shared" si="7"/>
        <v>12.539930168635316</v>
      </c>
      <c r="Z44" s="63">
        <v>7718</v>
      </c>
      <c r="AA44" s="63">
        <v>4895</v>
      </c>
      <c r="AB44" s="63">
        <v>13338</v>
      </c>
      <c r="AC44" s="36">
        <f t="shared" si="8"/>
        <v>21.165092217723792</v>
      </c>
      <c r="AD44" s="63">
        <v>10196</v>
      </c>
      <c r="AE44" s="63">
        <v>0</v>
      </c>
      <c r="AF44" s="63">
        <v>10536</v>
      </c>
      <c r="AG44" s="36">
        <f t="shared" si="9"/>
        <v>96.772968868640845</v>
      </c>
      <c r="AH44" s="63">
        <v>7469</v>
      </c>
      <c r="AI44" s="63">
        <v>5113</v>
      </c>
      <c r="AJ44" s="63">
        <v>13417</v>
      </c>
      <c r="AK44" s="36">
        <f t="shared" si="10"/>
        <v>17.55981217857941</v>
      </c>
      <c r="AL44" s="63">
        <v>7501</v>
      </c>
      <c r="AM44" s="63">
        <v>4550</v>
      </c>
      <c r="AN44" s="63">
        <v>13027</v>
      </c>
      <c r="AO44" s="36">
        <f t="shared" si="11"/>
        <v>22.652951562140167</v>
      </c>
      <c r="AP44" s="63">
        <v>6503</v>
      </c>
      <c r="AQ44" s="63">
        <v>5398</v>
      </c>
      <c r="AR44" s="63">
        <v>13076</v>
      </c>
      <c r="AS44" s="36">
        <f t="shared" si="12"/>
        <v>8.4505965126950127</v>
      </c>
      <c r="AT44" s="63">
        <v>6460</v>
      </c>
      <c r="AU44" s="63">
        <v>5544</v>
      </c>
      <c r="AV44" s="63">
        <v>13103</v>
      </c>
      <c r="AW44" s="36">
        <f t="shared" si="13"/>
        <v>6.9907654735556708</v>
      </c>
      <c r="AX44" s="48">
        <v>11705</v>
      </c>
      <c r="AY44" s="48">
        <v>8229</v>
      </c>
      <c r="AZ44" s="48">
        <v>20447</v>
      </c>
      <c r="BA44" s="36">
        <f t="shared" si="14"/>
        <v>17.000048906930115</v>
      </c>
      <c r="BB44" s="48">
        <v>7796</v>
      </c>
      <c r="BC44" s="48">
        <v>11172</v>
      </c>
      <c r="BD44" s="48">
        <v>19924</v>
      </c>
      <c r="BE44" s="36">
        <f t="shared" si="15"/>
        <v>-16.944388676972501</v>
      </c>
      <c r="BF44" s="48">
        <v>10412</v>
      </c>
      <c r="BG44" s="48">
        <v>9426</v>
      </c>
      <c r="BH44" s="48">
        <v>19906</v>
      </c>
      <c r="BI44" s="36">
        <f t="shared" si="16"/>
        <v>4.9532804179644394</v>
      </c>
      <c r="BJ44" s="48">
        <v>11703</v>
      </c>
      <c r="BK44" s="48">
        <v>7756</v>
      </c>
      <c r="BL44" s="48">
        <v>19499</v>
      </c>
      <c r="BM44" s="36">
        <f t="shared" si="17"/>
        <v>20.242063695574132</v>
      </c>
      <c r="BN44" s="48">
        <v>9654</v>
      </c>
      <c r="BO44" s="48">
        <v>8136</v>
      </c>
      <c r="BP44" s="48">
        <v>19250</v>
      </c>
      <c r="BQ44" s="36">
        <f t="shared" si="18"/>
        <v>7.885714285714279</v>
      </c>
    </row>
    <row r="45" spans="1:69" x14ac:dyDescent="0.2">
      <c r="A45" s="55" t="s">
        <v>39</v>
      </c>
      <c r="B45" s="56">
        <f t="shared" si="0"/>
        <v>0.80195102391017181</v>
      </c>
      <c r="C45" s="57">
        <f t="shared" si="19"/>
        <v>15.7783638509214</v>
      </c>
      <c r="D45" s="58">
        <f t="shared" si="1"/>
        <v>0.28983942892971604</v>
      </c>
      <c r="E45" s="57">
        <f t="shared" si="2"/>
        <v>-13.6623502081206</v>
      </c>
      <c r="F45" s="59">
        <v>12036</v>
      </c>
      <c r="G45" s="60">
        <v>6734</v>
      </c>
      <c r="H45" s="60">
        <v>20209</v>
      </c>
      <c r="I45" s="61">
        <f t="shared" si="3"/>
        <v>26.235835518828249</v>
      </c>
      <c r="J45" s="59">
        <v>10071</v>
      </c>
      <c r="K45" s="60">
        <v>9681</v>
      </c>
      <c r="L45" s="60">
        <v>19775</v>
      </c>
      <c r="M45" s="36">
        <f t="shared" si="4"/>
        <v>1.9721871049304673</v>
      </c>
      <c r="N45" s="59">
        <v>10507</v>
      </c>
      <c r="O45" s="60">
        <v>9184</v>
      </c>
      <c r="P45" s="60">
        <v>19708</v>
      </c>
      <c r="Q45" s="36">
        <f t="shared" si="5"/>
        <v>6.7130099451999268</v>
      </c>
      <c r="R45" s="60">
        <v>12387</v>
      </c>
      <c r="S45" s="60">
        <v>6925</v>
      </c>
      <c r="T45" s="60">
        <v>19374</v>
      </c>
      <c r="U45" s="26">
        <f t="shared" si="6"/>
        <v>28.192422834726955</v>
      </c>
      <c r="V45" s="62">
        <v>7005</v>
      </c>
      <c r="W45" s="63">
        <v>7340</v>
      </c>
      <c r="X45" s="63">
        <v>15065</v>
      </c>
      <c r="Y45" s="36">
        <f t="shared" si="7"/>
        <v>-2.2236973116495138</v>
      </c>
      <c r="Z45" s="63">
        <v>7018</v>
      </c>
      <c r="AA45" s="63">
        <v>7674</v>
      </c>
      <c r="AB45" s="63">
        <v>14998</v>
      </c>
      <c r="AC45" s="36">
        <f t="shared" si="8"/>
        <v>-4.3739165222029586</v>
      </c>
      <c r="AD45" s="63">
        <v>7839</v>
      </c>
      <c r="AE45" s="63">
        <v>7109</v>
      </c>
      <c r="AF45" s="63">
        <v>14971</v>
      </c>
      <c r="AG45" s="36">
        <f t="shared" si="9"/>
        <v>4.876093781310531</v>
      </c>
      <c r="AH45" s="63">
        <v>7131</v>
      </c>
      <c r="AI45" s="63">
        <v>6929</v>
      </c>
      <c r="AJ45" s="63">
        <v>15006</v>
      </c>
      <c r="AK45" s="36">
        <f t="shared" si="10"/>
        <v>1.3461282153805154</v>
      </c>
      <c r="AL45" s="63">
        <v>7266</v>
      </c>
      <c r="AM45" s="63">
        <v>6335</v>
      </c>
      <c r="AN45" s="63">
        <v>14616</v>
      </c>
      <c r="AO45" s="36">
        <f t="shared" si="11"/>
        <v>6.3697318007662815</v>
      </c>
      <c r="AP45" s="63">
        <v>6501</v>
      </c>
      <c r="AQ45" s="63">
        <v>6768</v>
      </c>
      <c r="AR45" s="63">
        <v>14585</v>
      </c>
      <c r="AS45" s="36">
        <f t="shared" si="12"/>
        <v>-1.8306479259513175</v>
      </c>
      <c r="AT45" s="63">
        <v>6506</v>
      </c>
      <c r="AU45" s="63">
        <v>6817</v>
      </c>
      <c r="AV45" s="63">
        <v>14568</v>
      </c>
      <c r="AW45" s="36">
        <f t="shared" si="13"/>
        <v>-2.1348160351455259</v>
      </c>
      <c r="AX45" s="48">
        <v>10135</v>
      </c>
      <c r="AY45" s="48">
        <v>9728</v>
      </c>
      <c r="AZ45" s="48">
        <v>20307</v>
      </c>
      <c r="BA45" s="36">
        <f t="shared" si="14"/>
        <v>2.0042349928596046</v>
      </c>
      <c r="BB45" s="48">
        <v>6874</v>
      </c>
      <c r="BC45" s="48">
        <v>11960</v>
      </c>
      <c r="BD45" s="48">
        <v>19736</v>
      </c>
      <c r="BE45" s="36">
        <f t="shared" si="15"/>
        <v>-25.7701661937576</v>
      </c>
      <c r="BF45" s="48">
        <v>7824</v>
      </c>
      <c r="BG45" s="48">
        <v>11613</v>
      </c>
      <c r="BH45" s="48">
        <v>19879</v>
      </c>
      <c r="BI45" s="36">
        <f t="shared" si="16"/>
        <v>-19.060314905176316</v>
      </c>
      <c r="BJ45" s="48">
        <v>8233</v>
      </c>
      <c r="BK45" s="48">
        <v>11415</v>
      </c>
      <c r="BL45" s="48">
        <v>19668</v>
      </c>
      <c r="BM45" s="36">
        <f t="shared" si="17"/>
        <v>-16.178564165141353</v>
      </c>
      <c r="BN45" s="48">
        <v>8901</v>
      </c>
      <c r="BO45" s="48">
        <v>10730</v>
      </c>
      <c r="BP45" s="48">
        <v>19652</v>
      </c>
      <c r="BQ45" s="36">
        <f t="shared" si="18"/>
        <v>-9.3069407693873334</v>
      </c>
    </row>
    <row r="46" spans="1:69" x14ac:dyDescent="0.2">
      <c r="A46" s="55" t="s">
        <v>29</v>
      </c>
      <c r="B46" s="56">
        <f t="shared" si="0"/>
        <v>8.0148592765010012</v>
      </c>
      <c r="C46" s="57">
        <f t="shared" si="19"/>
        <v>19.951110939422236</v>
      </c>
      <c r="D46" s="58">
        <f t="shared" si="1"/>
        <v>8.5648245608630127</v>
      </c>
      <c r="E46" s="57">
        <f t="shared" si="2"/>
        <v>-4.4713576707822424</v>
      </c>
      <c r="F46" s="59">
        <v>12836</v>
      </c>
      <c r="G46" s="60">
        <v>5911</v>
      </c>
      <c r="H46" s="60">
        <v>20097</v>
      </c>
      <c r="I46" s="61">
        <f t="shared" si="3"/>
        <v>34.457879285465495</v>
      </c>
      <c r="J46" s="59">
        <v>10170</v>
      </c>
      <c r="K46" s="60">
        <v>9494</v>
      </c>
      <c r="L46" s="60">
        <v>19690</v>
      </c>
      <c r="M46" s="36">
        <f t="shared" si="4"/>
        <v>3.4332148298628793</v>
      </c>
      <c r="N46" s="59">
        <v>11725</v>
      </c>
      <c r="O46" s="60">
        <v>7818</v>
      </c>
      <c r="P46" s="60">
        <v>19569</v>
      </c>
      <c r="Q46" s="36">
        <f t="shared" si="5"/>
        <v>19.965251162553017</v>
      </c>
      <c r="R46" s="60">
        <v>11905</v>
      </c>
      <c r="S46" s="60">
        <v>7617</v>
      </c>
      <c r="T46" s="60">
        <v>19537</v>
      </c>
      <c r="U46" s="26">
        <f t="shared" si="6"/>
        <v>21.948098479807548</v>
      </c>
      <c r="V46" s="62">
        <v>7386</v>
      </c>
      <c r="W46" s="63">
        <v>6495</v>
      </c>
      <c r="X46" s="63">
        <v>14712</v>
      </c>
      <c r="Y46" s="36">
        <f t="shared" si="7"/>
        <v>6.0562805872756975</v>
      </c>
      <c r="Z46" s="63">
        <v>7106</v>
      </c>
      <c r="AA46" s="63">
        <v>7273</v>
      </c>
      <c r="AB46" s="63">
        <v>14630</v>
      </c>
      <c r="AC46" s="36">
        <f t="shared" si="8"/>
        <v>-1.14149008885851</v>
      </c>
      <c r="AD46" s="63">
        <v>8335</v>
      </c>
      <c r="AE46" s="63">
        <v>6236</v>
      </c>
      <c r="AF46" s="63">
        <v>14581</v>
      </c>
      <c r="AG46" s="36">
        <f t="shared" si="9"/>
        <v>14.395446128523414</v>
      </c>
      <c r="AH46" s="63">
        <v>7767</v>
      </c>
      <c r="AI46" s="63">
        <v>5989</v>
      </c>
      <c r="AJ46" s="63">
        <v>14617</v>
      </c>
      <c r="AK46" s="36">
        <f t="shared" si="10"/>
        <v>12.163918724772527</v>
      </c>
      <c r="AL46" s="63">
        <v>7678</v>
      </c>
      <c r="AM46" s="63">
        <v>5499</v>
      </c>
      <c r="AN46" s="63">
        <v>14268</v>
      </c>
      <c r="AO46" s="36">
        <f t="shared" si="11"/>
        <v>15.271937202130648</v>
      </c>
      <c r="AP46" s="63">
        <v>7000</v>
      </c>
      <c r="AQ46" s="63">
        <v>6022</v>
      </c>
      <c r="AR46" s="63">
        <v>14272</v>
      </c>
      <c r="AS46" s="36">
        <f t="shared" si="12"/>
        <v>6.8525784753363244</v>
      </c>
      <c r="AT46" s="63">
        <v>6999</v>
      </c>
      <c r="AU46" s="63">
        <v>6092</v>
      </c>
      <c r="AV46" s="63">
        <v>14272</v>
      </c>
      <c r="AW46" s="36">
        <f t="shared" si="13"/>
        <v>6.3551008968609874</v>
      </c>
      <c r="AX46" s="48">
        <v>11032</v>
      </c>
      <c r="AY46" s="48">
        <v>8299</v>
      </c>
      <c r="AZ46" s="48">
        <v>19732</v>
      </c>
      <c r="BA46" s="36">
        <f t="shared" si="14"/>
        <v>13.850598013379283</v>
      </c>
      <c r="BB46" s="48">
        <v>7402</v>
      </c>
      <c r="BC46" s="48">
        <v>10836</v>
      </c>
      <c r="BD46" s="48">
        <v>19210</v>
      </c>
      <c r="BE46" s="36">
        <f t="shared" si="15"/>
        <v>-17.876106194690266</v>
      </c>
      <c r="BF46" s="48">
        <v>7774</v>
      </c>
      <c r="BG46" s="48">
        <v>11043</v>
      </c>
      <c r="BH46" s="48">
        <v>19403</v>
      </c>
      <c r="BI46" s="36">
        <f t="shared" si="16"/>
        <v>-16.847910116992214</v>
      </c>
      <c r="BJ46" s="48">
        <v>9190</v>
      </c>
      <c r="BK46" s="48">
        <v>9854</v>
      </c>
      <c r="BL46" s="48">
        <v>19062</v>
      </c>
      <c r="BM46" s="36">
        <f t="shared" si="17"/>
        <v>-3.4833700556080149</v>
      </c>
      <c r="BN46" s="48">
        <v>9759</v>
      </c>
      <c r="BO46" s="48">
        <v>9376</v>
      </c>
      <c r="BP46" s="48">
        <v>19150</v>
      </c>
      <c r="BQ46" s="36">
        <f t="shared" si="18"/>
        <v>2.0000000000000018</v>
      </c>
    </row>
    <row r="47" spans="1:69" x14ac:dyDescent="0.2">
      <c r="A47" s="55" t="s">
        <v>81</v>
      </c>
      <c r="B47" s="56">
        <f t="shared" si="0"/>
        <v>22.744850869147498</v>
      </c>
      <c r="C47" s="57">
        <f t="shared" si="19"/>
        <v>36.82306251557408</v>
      </c>
      <c r="D47" s="58">
        <f t="shared" si="1"/>
        <v>19.446551935183152</v>
      </c>
      <c r="E47" s="57">
        <f t="shared" si="2"/>
        <v>11.96493815668526</v>
      </c>
      <c r="F47" s="59">
        <v>13436</v>
      </c>
      <c r="G47" s="60">
        <v>6646</v>
      </c>
      <c r="H47" s="60">
        <v>21976</v>
      </c>
      <c r="I47" s="61">
        <f t="shared" si="3"/>
        <v>30.897342555515106</v>
      </c>
      <c r="J47" s="59">
        <v>14482</v>
      </c>
      <c r="K47" s="60">
        <v>6648</v>
      </c>
      <c r="L47" s="60">
        <v>21151</v>
      </c>
      <c r="M47" s="36">
        <f t="shared" si="4"/>
        <v>37.038437898917302</v>
      </c>
      <c r="N47" s="59">
        <v>14839</v>
      </c>
      <c r="O47" s="60">
        <v>6043</v>
      </c>
      <c r="P47" s="60">
        <v>20909</v>
      </c>
      <c r="Q47" s="36">
        <f t="shared" si="5"/>
        <v>42.068008991343447</v>
      </c>
      <c r="R47" s="60">
        <v>14305</v>
      </c>
      <c r="S47" s="60">
        <v>6527</v>
      </c>
      <c r="T47" s="60">
        <v>20859</v>
      </c>
      <c r="U47" s="26">
        <f t="shared" si="6"/>
        <v>37.288460616520453</v>
      </c>
      <c r="V47" s="62">
        <v>7790</v>
      </c>
      <c r="W47" s="63">
        <v>5596</v>
      </c>
      <c r="X47" s="63">
        <v>13994</v>
      </c>
      <c r="Y47" s="36">
        <f t="shared" si="7"/>
        <v>15.678147777618983</v>
      </c>
      <c r="Z47" s="63">
        <v>8231</v>
      </c>
      <c r="AA47" s="63">
        <v>4904</v>
      </c>
      <c r="AB47" s="63">
        <v>13855</v>
      </c>
      <c r="AC47" s="36">
        <f t="shared" si="8"/>
        <v>24.012991699747378</v>
      </c>
      <c r="AD47" s="63">
        <v>9349</v>
      </c>
      <c r="AE47" s="63">
        <v>4279</v>
      </c>
      <c r="AF47" s="63">
        <v>13647</v>
      </c>
      <c r="AG47" s="36">
        <f t="shared" si="9"/>
        <v>37.151022202681908</v>
      </c>
      <c r="AH47" s="63">
        <v>7966</v>
      </c>
      <c r="AI47" s="63">
        <v>5167</v>
      </c>
      <c r="AJ47" s="63">
        <v>13976</v>
      </c>
      <c r="AK47" s="36">
        <f t="shared" si="10"/>
        <v>20.027189467658847</v>
      </c>
      <c r="AL47" s="63">
        <v>7916</v>
      </c>
      <c r="AM47" s="63">
        <v>4618</v>
      </c>
      <c r="AN47" s="63">
        <v>13526</v>
      </c>
      <c r="AO47" s="36">
        <f t="shared" si="11"/>
        <v>24.382670412538808</v>
      </c>
      <c r="AP47" s="63">
        <v>6729</v>
      </c>
      <c r="AQ47" s="63">
        <v>5701</v>
      </c>
      <c r="AR47" s="63">
        <v>13595</v>
      </c>
      <c r="AS47" s="36">
        <f t="shared" si="12"/>
        <v>7.5616035307098208</v>
      </c>
      <c r="AT47" s="63">
        <v>6748</v>
      </c>
      <c r="AU47" s="63">
        <v>5752</v>
      </c>
      <c r="AV47" s="63">
        <v>13621</v>
      </c>
      <c r="AW47" s="36">
        <f t="shared" si="13"/>
        <v>7.3122384553263364</v>
      </c>
      <c r="AX47" s="48">
        <v>12392</v>
      </c>
      <c r="AY47" s="48">
        <v>8378</v>
      </c>
      <c r="AZ47" s="48">
        <v>21236</v>
      </c>
      <c r="BA47" s="36">
        <f t="shared" si="14"/>
        <v>18.901864757958187</v>
      </c>
      <c r="BB47" s="48">
        <v>8147</v>
      </c>
      <c r="BC47" s="48">
        <v>11611</v>
      </c>
      <c r="BD47" s="48">
        <v>20598</v>
      </c>
      <c r="BE47" s="36">
        <f t="shared" si="15"/>
        <v>-16.817166715215066</v>
      </c>
      <c r="BF47" s="48">
        <v>10967</v>
      </c>
      <c r="BG47" s="48">
        <v>9515</v>
      </c>
      <c r="BH47" s="48">
        <v>20526</v>
      </c>
      <c r="BI47" s="36">
        <f t="shared" si="16"/>
        <v>7.0739549839228308</v>
      </c>
      <c r="BJ47" s="48">
        <v>12430</v>
      </c>
      <c r="BK47" s="48">
        <v>7763</v>
      </c>
      <c r="BL47" s="48">
        <v>20219</v>
      </c>
      <c r="BM47" s="36">
        <f t="shared" si="17"/>
        <v>23.082249369405016</v>
      </c>
      <c r="BN47" s="48">
        <v>12723</v>
      </c>
      <c r="BO47" s="48">
        <v>7217</v>
      </c>
      <c r="BP47" s="48">
        <v>19961</v>
      </c>
      <c r="BQ47" s="36">
        <f t="shared" si="18"/>
        <v>27.583788387355341</v>
      </c>
    </row>
    <row r="48" spans="1:69" x14ac:dyDescent="0.2">
      <c r="A48" s="55" t="s">
        <v>99</v>
      </c>
      <c r="B48" s="56">
        <f t="shared" si="0"/>
        <v>27.364057612295976</v>
      </c>
      <c r="C48" s="57">
        <f t="shared" si="19"/>
        <v>40.170736395468218</v>
      </c>
      <c r="D48" s="58">
        <f t="shared" si="1"/>
        <v>26.545955242991745</v>
      </c>
      <c r="E48" s="57">
        <f t="shared" si="2"/>
        <v>15.375481198427963</v>
      </c>
      <c r="F48" s="59">
        <v>14196</v>
      </c>
      <c r="G48" s="60">
        <v>6740</v>
      </c>
      <c r="H48" s="60">
        <v>22948</v>
      </c>
      <c r="I48" s="61">
        <f t="shared" si="3"/>
        <v>32.490848875719017</v>
      </c>
      <c r="J48" s="59">
        <v>15700</v>
      </c>
      <c r="K48" s="60">
        <v>6284</v>
      </c>
      <c r="L48" s="60">
        <v>22005</v>
      </c>
      <c r="M48" s="36">
        <f t="shared" si="4"/>
        <v>42.790274937514205</v>
      </c>
      <c r="N48" s="59">
        <v>15644</v>
      </c>
      <c r="O48" s="60">
        <v>5936</v>
      </c>
      <c r="P48" s="60">
        <v>21602</v>
      </c>
      <c r="Q48" s="36">
        <f t="shared" si="5"/>
        <v>44.94028330710119</v>
      </c>
      <c r="R48" s="60">
        <v>15050</v>
      </c>
      <c r="S48" s="60">
        <v>6371</v>
      </c>
      <c r="T48" s="60">
        <v>21450</v>
      </c>
      <c r="U48" s="26">
        <f t="shared" si="6"/>
        <v>40.46153846153846</v>
      </c>
      <c r="V48" s="62">
        <v>8345</v>
      </c>
      <c r="W48" s="63">
        <v>4991</v>
      </c>
      <c r="X48" s="63">
        <v>13848</v>
      </c>
      <c r="Y48" s="36">
        <f t="shared" si="7"/>
        <v>24.220103986135189</v>
      </c>
      <c r="Z48" s="63">
        <v>8798</v>
      </c>
      <c r="AA48" s="63">
        <v>4255</v>
      </c>
      <c r="AB48" s="63">
        <v>13674</v>
      </c>
      <c r="AC48" s="36">
        <f t="shared" si="8"/>
        <v>33.223636097703675</v>
      </c>
      <c r="AD48" s="63">
        <v>9005</v>
      </c>
      <c r="AE48" s="63">
        <v>4256</v>
      </c>
      <c r="AF48" s="63">
        <v>13291</v>
      </c>
      <c r="AG48" s="36">
        <f t="shared" si="9"/>
        <v>35.730945752765031</v>
      </c>
      <c r="AH48" s="63">
        <v>8512</v>
      </c>
      <c r="AI48" s="63">
        <v>4605</v>
      </c>
      <c r="AJ48" s="63">
        <v>13800</v>
      </c>
      <c r="AK48" s="36">
        <f t="shared" si="10"/>
        <v>28.311594202898547</v>
      </c>
      <c r="AL48" s="63">
        <v>8270</v>
      </c>
      <c r="AM48" s="63">
        <v>4047</v>
      </c>
      <c r="AN48" s="63">
        <v>13203</v>
      </c>
      <c r="AO48" s="36">
        <f t="shared" si="11"/>
        <v>31.985154889040363</v>
      </c>
      <c r="AP48" s="63">
        <v>7211</v>
      </c>
      <c r="AQ48" s="63">
        <v>5010</v>
      </c>
      <c r="AR48" s="63">
        <v>13267</v>
      </c>
      <c r="AS48" s="36">
        <f t="shared" si="12"/>
        <v>16.590035426245574</v>
      </c>
      <c r="AT48" s="63">
        <v>7220</v>
      </c>
      <c r="AU48" s="63">
        <v>5122</v>
      </c>
      <c r="AV48" s="63">
        <v>13312</v>
      </c>
      <c r="AW48" s="36">
        <f t="shared" si="13"/>
        <v>15.760216346153843</v>
      </c>
      <c r="AX48" s="48">
        <v>13426</v>
      </c>
      <c r="AY48" s="48">
        <v>7929</v>
      </c>
      <c r="AZ48" s="48">
        <v>21785</v>
      </c>
      <c r="BA48" s="36">
        <f t="shared" si="14"/>
        <v>25.232958457654348</v>
      </c>
      <c r="BB48" s="48">
        <v>9128</v>
      </c>
      <c r="BC48" s="48">
        <v>11125</v>
      </c>
      <c r="BD48" s="48">
        <v>21066</v>
      </c>
      <c r="BE48" s="36">
        <f t="shared" si="15"/>
        <v>-9.4797303712142789</v>
      </c>
      <c r="BF48" s="48">
        <v>11560</v>
      </c>
      <c r="BG48" s="48">
        <v>9371</v>
      </c>
      <c r="BH48" s="48">
        <v>20971</v>
      </c>
      <c r="BI48" s="36">
        <f t="shared" si="16"/>
        <v>10.438224214391301</v>
      </c>
      <c r="BJ48" s="48">
        <v>12775</v>
      </c>
      <c r="BK48" s="48">
        <v>7362</v>
      </c>
      <c r="BL48" s="48">
        <v>20169</v>
      </c>
      <c r="BM48" s="36">
        <f t="shared" si="17"/>
        <v>26.838217065794034</v>
      </c>
      <c r="BN48" s="48">
        <v>12022</v>
      </c>
      <c r="BO48" s="48">
        <v>7386</v>
      </c>
      <c r="BP48" s="48">
        <v>19440</v>
      </c>
      <c r="BQ48" s="36">
        <f t="shared" si="18"/>
        <v>23.847736625514411</v>
      </c>
    </row>
    <row r="49" spans="1:69" x14ac:dyDescent="0.2">
      <c r="A49" s="55" t="s">
        <v>85</v>
      </c>
      <c r="B49" s="56">
        <f t="shared" si="0"/>
        <v>29.603282227679205</v>
      </c>
      <c r="C49" s="57">
        <f t="shared" si="19"/>
        <v>40.874123143133659</v>
      </c>
      <c r="D49" s="58">
        <f t="shared" si="1"/>
        <v>33.95759935972773</v>
      </c>
      <c r="E49" s="57">
        <f t="shared" si="2"/>
        <v>13.978124180176223</v>
      </c>
      <c r="F49" s="59">
        <v>15358</v>
      </c>
      <c r="G49" s="60">
        <v>5322</v>
      </c>
      <c r="H49" s="60">
        <v>22382</v>
      </c>
      <c r="I49" s="61">
        <f t="shared" si="3"/>
        <v>44.839603252613706</v>
      </c>
      <c r="J49" s="59">
        <v>14986</v>
      </c>
      <c r="K49" s="60">
        <v>6433</v>
      </c>
      <c r="L49" s="60">
        <v>21455</v>
      </c>
      <c r="M49" s="36">
        <f t="shared" si="4"/>
        <v>39.864833372174317</v>
      </c>
      <c r="N49" s="59">
        <v>14531</v>
      </c>
      <c r="O49" s="60">
        <v>6531</v>
      </c>
      <c r="P49" s="60">
        <v>21091</v>
      </c>
      <c r="Q49" s="36">
        <f t="shared" si="5"/>
        <v>37.930870987625056</v>
      </c>
      <c r="R49" s="60">
        <v>14815</v>
      </c>
      <c r="S49" s="60">
        <v>6208</v>
      </c>
      <c r="T49" s="60">
        <v>21064</v>
      </c>
      <c r="U49" s="26">
        <f t="shared" si="6"/>
        <v>40.861184960121534</v>
      </c>
      <c r="V49" s="62">
        <v>8258</v>
      </c>
      <c r="W49" s="63">
        <v>5038</v>
      </c>
      <c r="X49" s="63">
        <v>13911</v>
      </c>
      <c r="Y49" s="36">
        <f t="shared" si="7"/>
        <v>23.147149737617706</v>
      </c>
      <c r="Z49" s="63">
        <v>8497</v>
      </c>
      <c r="AA49" s="63">
        <v>4535</v>
      </c>
      <c r="AB49" s="63">
        <v>13777</v>
      </c>
      <c r="AC49" s="36">
        <f t="shared" si="8"/>
        <v>28.758075052623937</v>
      </c>
      <c r="AD49" s="63">
        <v>10363</v>
      </c>
      <c r="AE49" s="63">
        <v>0</v>
      </c>
      <c r="AF49" s="63">
        <v>10720</v>
      </c>
      <c r="AG49" s="36">
        <f t="shared" si="9"/>
        <v>96.669776119402982</v>
      </c>
      <c r="AH49" s="63">
        <v>8433</v>
      </c>
      <c r="AI49" s="63">
        <v>4592</v>
      </c>
      <c r="AJ49" s="63">
        <v>13870</v>
      </c>
      <c r="AK49" s="36">
        <f t="shared" si="10"/>
        <v>27.692862292718097</v>
      </c>
      <c r="AL49" s="63">
        <v>8324</v>
      </c>
      <c r="AM49" s="63">
        <v>4208</v>
      </c>
      <c r="AN49" s="63">
        <v>13496</v>
      </c>
      <c r="AO49" s="36">
        <f t="shared" si="11"/>
        <v>30.497925311203321</v>
      </c>
      <c r="AP49" s="63">
        <v>7280</v>
      </c>
      <c r="AQ49" s="63">
        <v>5114</v>
      </c>
      <c r="AR49" s="63">
        <v>13529</v>
      </c>
      <c r="AS49" s="36">
        <f t="shared" si="12"/>
        <v>16.010052479858082</v>
      </c>
      <c r="AT49" s="63">
        <v>7247</v>
      </c>
      <c r="AU49" s="63">
        <v>5223</v>
      </c>
      <c r="AV49" s="63">
        <v>13559</v>
      </c>
      <c r="AW49" s="36">
        <f t="shared" si="13"/>
        <v>14.927354524669962</v>
      </c>
      <c r="AX49" s="48">
        <v>13471</v>
      </c>
      <c r="AY49" s="48">
        <v>7674</v>
      </c>
      <c r="AZ49" s="48">
        <v>21656</v>
      </c>
      <c r="BA49" s="36">
        <f t="shared" si="14"/>
        <v>26.768562984854089</v>
      </c>
      <c r="BB49" s="48">
        <v>8802</v>
      </c>
      <c r="BC49" s="48">
        <v>11235</v>
      </c>
      <c r="BD49" s="48">
        <v>20983</v>
      </c>
      <c r="BE49" s="36">
        <f t="shared" si="15"/>
        <v>-11.595100795882379</v>
      </c>
      <c r="BF49" s="48">
        <v>12167</v>
      </c>
      <c r="BG49" s="48">
        <v>8710</v>
      </c>
      <c r="BH49" s="48">
        <v>20945</v>
      </c>
      <c r="BI49" s="36">
        <f t="shared" si="16"/>
        <v>16.505132489854386</v>
      </c>
      <c r="BJ49" s="48">
        <v>11908</v>
      </c>
      <c r="BK49" s="48">
        <v>8407</v>
      </c>
      <c r="BL49" s="48">
        <v>20339</v>
      </c>
      <c r="BM49" s="36">
        <f t="shared" si="17"/>
        <v>17.213235655636954</v>
      </c>
      <c r="BN49" s="48">
        <v>11990</v>
      </c>
      <c r="BO49" s="48">
        <v>7823</v>
      </c>
      <c r="BP49" s="48">
        <v>19844</v>
      </c>
      <c r="BQ49" s="36">
        <f t="shared" si="18"/>
        <v>20.998790566418062</v>
      </c>
    </row>
    <row r="50" spans="1:69" x14ac:dyDescent="0.2">
      <c r="A50" s="55" t="s">
        <v>86</v>
      </c>
      <c r="B50" s="56">
        <f t="shared" si="0"/>
        <v>21.855159982392149</v>
      </c>
      <c r="C50" s="57">
        <f t="shared" si="19"/>
        <v>34.729612701154906</v>
      </c>
      <c r="D50" s="58">
        <f t="shared" si="1"/>
        <v>20.591245317401633</v>
      </c>
      <c r="E50" s="57">
        <f t="shared" si="2"/>
        <v>10.24462192861991</v>
      </c>
      <c r="F50" s="59">
        <v>15018</v>
      </c>
      <c r="G50" s="60">
        <v>6833</v>
      </c>
      <c r="H50" s="60">
        <v>23722</v>
      </c>
      <c r="I50" s="61">
        <f t="shared" si="3"/>
        <v>34.503836101509151</v>
      </c>
      <c r="J50" s="59">
        <v>15593</v>
      </c>
      <c r="K50" s="60">
        <v>7147</v>
      </c>
      <c r="L50" s="60">
        <v>22763</v>
      </c>
      <c r="M50" s="36">
        <f t="shared" si="4"/>
        <v>37.104072398190048</v>
      </c>
      <c r="N50" s="59">
        <v>15119</v>
      </c>
      <c r="O50" s="60">
        <v>7388</v>
      </c>
      <c r="P50" s="60">
        <v>22535</v>
      </c>
      <c r="Q50" s="36">
        <f t="shared" si="5"/>
        <v>34.306634124694909</v>
      </c>
      <c r="R50" s="60">
        <v>14785</v>
      </c>
      <c r="S50" s="60">
        <v>7438</v>
      </c>
      <c r="T50" s="60">
        <v>22261</v>
      </c>
      <c r="U50" s="26">
        <f t="shared" si="6"/>
        <v>33.003908180225508</v>
      </c>
      <c r="V50" s="62">
        <v>8922</v>
      </c>
      <c r="W50" s="63">
        <v>5974</v>
      </c>
      <c r="X50" s="63">
        <v>15459</v>
      </c>
      <c r="Y50" s="36">
        <f t="shared" si="7"/>
        <v>19.069797528947539</v>
      </c>
      <c r="Z50" s="63">
        <v>9263</v>
      </c>
      <c r="AA50" s="63">
        <v>5186</v>
      </c>
      <c r="AB50" s="63">
        <v>15322</v>
      </c>
      <c r="AC50" s="36">
        <f t="shared" si="8"/>
        <v>26.608797807074797</v>
      </c>
      <c r="AD50" s="63">
        <v>9726</v>
      </c>
      <c r="AE50" s="63">
        <v>5339</v>
      </c>
      <c r="AF50" s="63">
        <v>15085</v>
      </c>
      <c r="AG50" s="36">
        <f t="shared" si="9"/>
        <v>29.081869406695393</v>
      </c>
      <c r="AH50" s="63">
        <v>9113</v>
      </c>
      <c r="AI50" s="63">
        <v>5540</v>
      </c>
      <c r="AJ50" s="63">
        <v>15443</v>
      </c>
      <c r="AK50" s="36">
        <f t="shared" si="10"/>
        <v>23.136696237777638</v>
      </c>
      <c r="AL50" s="63">
        <v>9011</v>
      </c>
      <c r="AM50" s="63">
        <v>5065</v>
      </c>
      <c r="AN50" s="63">
        <v>15110</v>
      </c>
      <c r="AO50" s="36">
        <f t="shared" si="11"/>
        <v>26.115155526141624</v>
      </c>
      <c r="AP50" s="63">
        <v>7817</v>
      </c>
      <c r="AQ50" s="63">
        <v>6055</v>
      </c>
      <c r="AR50" s="63">
        <v>15161</v>
      </c>
      <c r="AS50" s="36">
        <f t="shared" si="12"/>
        <v>11.62192467515335</v>
      </c>
      <c r="AT50" s="63">
        <v>7684</v>
      </c>
      <c r="AU50" s="63">
        <v>6392</v>
      </c>
      <c r="AV50" s="63">
        <v>15192</v>
      </c>
      <c r="AW50" s="36">
        <f t="shared" si="13"/>
        <v>8.5044760400210642</v>
      </c>
      <c r="AX50" s="48">
        <v>13796</v>
      </c>
      <c r="AY50" s="48">
        <v>8941</v>
      </c>
      <c r="AZ50" s="48">
        <v>23267</v>
      </c>
      <c r="BA50" s="36">
        <f t="shared" si="14"/>
        <v>20.866463231185801</v>
      </c>
      <c r="BB50" s="48">
        <v>8846</v>
      </c>
      <c r="BC50" s="48">
        <v>12891</v>
      </c>
      <c r="BD50" s="48">
        <v>22717</v>
      </c>
      <c r="BE50" s="36">
        <f t="shared" si="15"/>
        <v>-17.806048333846903</v>
      </c>
      <c r="BF50" s="48">
        <v>12244</v>
      </c>
      <c r="BG50" s="48">
        <v>10276</v>
      </c>
      <c r="BH50" s="48">
        <v>22574</v>
      </c>
      <c r="BI50" s="36">
        <f t="shared" si="16"/>
        <v>8.717994152564895</v>
      </c>
      <c r="BJ50" s="48">
        <v>12866</v>
      </c>
      <c r="BK50" s="48">
        <v>9016</v>
      </c>
      <c r="BL50" s="48">
        <v>21912</v>
      </c>
      <c r="BM50" s="36">
        <f t="shared" si="17"/>
        <v>17.570281124497996</v>
      </c>
      <c r="BN50" s="48">
        <v>13101</v>
      </c>
      <c r="BO50" s="48">
        <v>8391</v>
      </c>
      <c r="BP50" s="48">
        <v>21532</v>
      </c>
      <c r="BQ50" s="36">
        <f t="shared" si="18"/>
        <v>21.874419468697759</v>
      </c>
    </row>
    <row r="51" spans="1:69" x14ac:dyDescent="0.2">
      <c r="A51" s="55" t="s">
        <v>35</v>
      </c>
      <c r="B51" s="56">
        <f t="shared" si="0"/>
        <v>11.423016963989683</v>
      </c>
      <c r="C51" s="57">
        <f t="shared" si="19"/>
        <v>21.903951646150499</v>
      </c>
      <c r="D51" s="58">
        <f t="shared" si="1"/>
        <v>8.0917900521706905</v>
      </c>
      <c r="E51" s="57">
        <f t="shared" si="2"/>
        <v>4.2733091936478598</v>
      </c>
      <c r="F51" s="59">
        <v>13691</v>
      </c>
      <c r="G51" s="60">
        <v>5996</v>
      </c>
      <c r="H51" s="60">
        <v>21466</v>
      </c>
      <c r="I51" s="61">
        <f t="shared" si="3"/>
        <v>35.847386564800146</v>
      </c>
      <c r="J51" s="59">
        <v>11978</v>
      </c>
      <c r="K51" s="60">
        <v>8892</v>
      </c>
      <c r="L51" s="60">
        <v>20948</v>
      </c>
      <c r="M51" s="36">
        <f t="shared" si="4"/>
        <v>14.731716631659348</v>
      </c>
      <c r="N51" s="59">
        <v>11425</v>
      </c>
      <c r="O51" s="60">
        <v>9188</v>
      </c>
      <c r="P51" s="60">
        <v>20645</v>
      </c>
      <c r="Q51" s="36">
        <f t="shared" si="5"/>
        <v>10.835553402760961</v>
      </c>
      <c r="R51" s="60">
        <v>12928</v>
      </c>
      <c r="S51" s="60">
        <v>7551</v>
      </c>
      <c r="T51" s="60">
        <v>20522</v>
      </c>
      <c r="U51" s="26">
        <f t="shared" si="6"/>
        <v>26.201149985381551</v>
      </c>
      <c r="V51" s="62">
        <v>7240</v>
      </c>
      <c r="W51" s="63">
        <v>6322</v>
      </c>
      <c r="X51" s="63">
        <v>14220</v>
      </c>
      <c r="Y51" s="36">
        <f t="shared" si="7"/>
        <v>6.4556962025316462</v>
      </c>
      <c r="Z51" s="63">
        <v>7447</v>
      </c>
      <c r="AA51" s="63">
        <v>5981</v>
      </c>
      <c r="AB51" s="63">
        <v>14089</v>
      </c>
      <c r="AC51" s="36">
        <f t="shared" si="8"/>
        <v>10.405280715451765</v>
      </c>
      <c r="AD51" s="63">
        <v>8006</v>
      </c>
      <c r="AE51" s="63">
        <v>5907</v>
      </c>
      <c r="AF51" s="63">
        <v>13928</v>
      </c>
      <c r="AG51" s="36">
        <f t="shared" si="9"/>
        <v>15.070361860999427</v>
      </c>
      <c r="AH51" s="63">
        <v>7477</v>
      </c>
      <c r="AI51" s="63">
        <v>5827</v>
      </c>
      <c r="AJ51" s="63">
        <v>14165</v>
      </c>
      <c r="AK51" s="36">
        <f t="shared" si="10"/>
        <v>11.648429226967878</v>
      </c>
      <c r="AL51" s="63">
        <v>7380</v>
      </c>
      <c r="AM51" s="63">
        <v>5345</v>
      </c>
      <c r="AN51" s="63">
        <v>13807</v>
      </c>
      <c r="AO51" s="36">
        <f t="shared" si="11"/>
        <v>14.738900557688133</v>
      </c>
      <c r="AP51" s="63">
        <v>6345</v>
      </c>
      <c r="AQ51" s="63">
        <v>6271</v>
      </c>
      <c r="AR51" s="63">
        <v>13872</v>
      </c>
      <c r="AS51" s="36">
        <f t="shared" si="12"/>
        <v>0.53344867358708359</v>
      </c>
      <c r="AT51" s="63">
        <v>6233</v>
      </c>
      <c r="AU51" s="63">
        <v>6540</v>
      </c>
      <c r="AV51" s="63">
        <v>13894</v>
      </c>
      <c r="AW51" s="36">
        <f t="shared" si="13"/>
        <v>-2.2095868720310943</v>
      </c>
      <c r="AX51" s="48">
        <v>11700</v>
      </c>
      <c r="AY51" s="48">
        <v>8451</v>
      </c>
      <c r="AZ51" s="48">
        <v>20669</v>
      </c>
      <c r="BA51" s="36">
        <f t="shared" si="14"/>
        <v>15.719192994339354</v>
      </c>
      <c r="BB51" s="48">
        <v>7384</v>
      </c>
      <c r="BC51" s="48">
        <v>11608</v>
      </c>
      <c r="BD51" s="48">
        <v>19939</v>
      </c>
      <c r="BE51" s="36">
        <f t="shared" si="15"/>
        <v>-21.184613069863083</v>
      </c>
      <c r="BF51" s="48">
        <v>10830</v>
      </c>
      <c r="BG51" s="48">
        <v>9117</v>
      </c>
      <c r="BH51" s="48">
        <v>20024</v>
      </c>
      <c r="BI51" s="36">
        <f t="shared" si="16"/>
        <v>8.5547343188174256</v>
      </c>
      <c r="BJ51" s="48">
        <v>10907</v>
      </c>
      <c r="BK51" s="48">
        <v>8737</v>
      </c>
      <c r="BL51" s="48">
        <v>19677</v>
      </c>
      <c r="BM51" s="36">
        <f t="shared" si="17"/>
        <v>11.028103877623623</v>
      </c>
      <c r="BN51" s="48">
        <v>10014</v>
      </c>
      <c r="BO51" s="48">
        <v>8601</v>
      </c>
      <c r="BP51" s="48">
        <v>19492</v>
      </c>
      <c r="BQ51" s="36">
        <f t="shared" si="18"/>
        <v>7.2491278473219793</v>
      </c>
    </row>
    <row r="52" spans="1:69" x14ac:dyDescent="0.2">
      <c r="A52" s="55" t="s">
        <v>80</v>
      </c>
      <c r="B52" s="56">
        <f t="shared" si="0"/>
        <v>8.7277834379735673</v>
      </c>
      <c r="C52" s="57">
        <f t="shared" si="19"/>
        <v>18.098115889910677</v>
      </c>
      <c r="D52" s="58">
        <f t="shared" si="1"/>
        <v>7.3394812254793482</v>
      </c>
      <c r="E52" s="57">
        <f t="shared" si="2"/>
        <v>0.74575319853067445</v>
      </c>
      <c r="F52" s="59">
        <v>13728</v>
      </c>
      <c r="G52" s="60">
        <v>7126</v>
      </c>
      <c r="H52" s="60">
        <v>22790</v>
      </c>
      <c r="I52" s="61">
        <f t="shared" si="3"/>
        <v>28.968845985081177</v>
      </c>
      <c r="J52" s="59">
        <v>12148</v>
      </c>
      <c r="K52" s="60">
        <v>9959</v>
      </c>
      <c r="L52" s="60">
        <v>22161</v>
      </c>
      <c r="M52" s="36">
        <f t="shared" si="4"/>
        <v>9.8777130995893696</v>
      </c>
      <c r="N52" s="59">
        <v>12567</v>
      </c>
      <c r="O52" s="60">
        <v>9200</v>
      </c>
      <c r="P52" s="60">
        <v>21796</v>
      </c>
      <c r="Q52" s="36">
        <f t="shared" si="5"/>
        <v>15.447788585061485</v>
      </c>
      <c r="R52" s="60"/>
      <c r="S52" s="60"/>
      <c r="T52" s="60"/>
      <c r="U52" s="26"/>
      <c r="V52" s="62">
        <v>7989</v>
      </c>
      <c r="W52" s="63">
        <v>6839</v>
      </c>
      <c r="X52" s="63">
        <v>15451</v>
      </c>
      <c r="Y52" s="36">
        <f t="shared" si="7"/>
        <v>7.4428839557310162</v>
      </c>
      <c r="Z52" s="63">
        <v>8016</v>
      </c>
      <c r="AA52" s="63">
        <v>6602</v>
      </c>
      <c r="AB52" s="63">
        <v>15312</v>
      </c>
      <c r="AC52" s="36">
        <f t="shared" si="8"/>
        <v>9.2345872518286249</v>
      </c>
      <c r="AD52" s="63">
        <v>8459</v>
      </c>
      <c r="AE52" s="63">
        <v>6707</v>
      </c>
      <c r="AF52" s="63">
        <v>15178</v>
      </c>
      <c r="AG52" s="36">
        <f t="shared" si="9"/>
        <v>11.543022796152325</v>
      </c>
      <c r="AH52" s="63">
        <v>8107</v>
      </c>
      <c r="AI52" s="63">
        <v>6376</v>
      </c>
      <c r="AJ52" s="63">
        <v>15378</v>
      </c>
      <c r="AK52" s="36">
        <f t="shared" si="10"/>
        <v>11.256340226297311</v>
      </c>
      <c r="AL52" s="63">
        <v>8019</v>
      </c>
      <c r="AM52" s="63">
        <v>5742</v>
      </c>
      <c r="AN52" s="63">
        <v>14928</v>
      </c>
      <c r="AO52" s="36">
        <f t="shared" si="11"/>
        <v>15.2532154340836</v>
      </c>
      <c r="AP52" s="63">
        <v>6833</v>
      </c>
      <c r="AQ52" s="63">
        <v>6943</v>
      </c>
      <c r="AR52" s="63">
        <v>15019</v>
      </c>
      <c r="AS52" s="36">
        <f t="shared" si="12"/>
        <v>-0.73240561954857064</v>
      </c>
      <c r="AT52" s="63">
        <v>6787</v>
      </c>
      <c r="AU52" s="63">
        <v>7182</v>
      </c>
      <c r="AV52" s="63">
        <v>15069</v>
      </c>
      <c r="AW52" s="36">
        <f t="shared" si="13"/>
        <v>-2.621275466188866</v>
      </c>
      <c r="AX52" s="48">
        <v>12152</v>
      </c>
      <c r="AY52" s="48">
        <v>9484</v>
      </c>
      <c r="AZ52" s="48">
        <v>22144</v>
      </c>
      <c r="BA52" s="36">
        <f t="shared" si="14"/>
        <v>12.048410404624271</v>
      </c>
      <c r="BB52" s="48">
        <v>7804</v>
      </c>
      <c r="BC52" s="48">
        <v>12614</v>
      </c>
      <c r="BD52" s="48">
        <v>21308</v>
      </c>
      <c r="BE52" s="36">
        <f t="shared" si="15"/>
        <v>-22.573681246480191</v>
      </c>
      <c r="BF52" s="48">
        <v>11245</v>
      </c>
      <c r="BG52" s="48">
        <v>9977</v>
      </c>
      <c r="BH52" s="48">
        <v>21289</v>
      </c>
      <c r="BI52" s="36">
        <f t="shared" si="16"/>
        <v>5.9561275776222447</v>
      </c>
      <c r="BJ52" s="48">
        <v>11048</v>
      </c>
      <c r="BK52" s="48">
        <v>9713</v>
      </c>
      <c r="BL52" s="48">
        <v>20796</v>
      </c>
      <c r="BM52" s="36">
        <f t="shared" si="17"/>
        <v>6.4195037507212893</v>
      </c>
      <c r="BN52" s="48">
        <v>10644</v>
      </c>
      <c r="BO52" s="48">
        <v>10251</v>
      </c>
      <c r="BP52" s="48">
        <v>20922</v>
      </c>
      <c r="BQ52" s="36">
        <f t="shared" si="18"/>
        <v>1.878405506165759</v>
      </c>
    </row>
    <row r="53" spans="1:69" x14ac:dyDescent="0.2">
      <c r="A53" s="55" t="s">
        <v>129</v>
      </c>
      <c r="B53" s="56">
        <f t="shared" si="0"/>
        <v>27.351645735634548</v>
      </c>
      <c r="C53" s="57">
        <f t="shared" si="19"/>
        <v>31.508733459165089</v>
      </c>
      <c r="D53" s="58">
        <f t="shared" si="1"/>
        <v>28.843406371951467</v>
      </c>
      <c r="E53" s="57">
        <f t="shared" si="2"/>
        <v>21.702797375787092</v>
      </c>
      <c r="F53" s="59">
        <v>14430</v>
      </c>
      <c r="G53" s="60">
        <v>9968</v>
      </c>
      <c r="H53" s="60">
        <v>26704</v>
      </c>
      <c r="I53" s="61">
        <f t="shared" si="3"/>
        <v>16.709107249850213</v>
      </c>
      <c r="J53" s="59">
        <v>18445</v>
      </c>
      <c r="K53" s="60">
        <v>7857</v>
      </c>
      <c r="L53" s="60">
        <v>26360</v>
      </c>
      <c r="M53" s="36">
        <f t="shared" si="4"/>
        <v>40.166919575113809</v>
      </c>
      <c r="N53" s="59">
        <v>16373</v>
      </c>
      <c r="O53" s="60">
        <v>7758</v>
      </c>
      <c r="P53" s="60">
        <v>25759</v>
      </c>
      <c r="Q53" s="36">
        <f t="shared" si="5"/>
        <v>33.44462129741062</v>
      </c>
      <c r="R53" s="60">
        <v>17162</v>
      </c>
      <c r="S53" s="60">
        <v>8117</v>
      </c>
      <c r="T53" s="60">
        <v>25326</v>
      </c>
      <c r="U53" s="26">
        <f t="shared" si="6"/>
        <v>35.714285714285708</v>
      </c>
      <c r="V53" s="62">
        <v>11584</v>
      </c>
      <c r="W53" s="63">
        <v>6796</v>
      </c>
      <c r="X53" s="63">
        <v>18878</v>
      </c>
      <c r="Y53" s="36">
        <f t="shared" si="7"/>
        <v>25.362856234770625</v>
      </c>
      <c r="Z53" s="63">
        <v>13734</v>
      </c>
      <c r="AA53" s="63">
        <v>4965</v>
      </c>
      <c r="AB53" s="63">
        <v>18708</v>
      </c>
      <c r="AC53" s="36">
        <f t="shared" si="8"/>
        <v>46.872995509942271</v>
      </c>
      <c r="AD53" s="63">
        <v>12003</v>
      </c>
      <c r="AE53" s="63">
        <v>6246</v>
      </c>
      <c r="AF53" s="63">
        <v>18270</v>
      </c>
      <c r="AG53" s="36">
        <f t="shared" si="9"/>
        <v>31.510673234811165</v>
      </c>
      <c r="AH53" s="63">
        <v>11779</v>
      </c>
      <c r="AI53" s="63">
        <v>6419</v>
      </c>
      <c r="AJ53" s="63">
        <v>18845</v>
      </c>
      <c r="AK53" s="36">
        <f t="shared" si="10"/>
        <v>28.442557707614757</v>
      </c>
      <c r="AL53" s="63">
        <v>11505</v>
      </c>
      <c r="AM53" s="63">
        <v>5637</v>
      </c>
      <c r="AN53" s="63">
        <v>18189</v>
      </c>
      <c r="AO53" s="36">
        <f t="shared" si="11"/>
        <v>32.261256803562596</v>
      </c>
      <c r="AP53" s="63">
        <v>10400</v>
      </c>
      <c r="AQ53" s="63">
        <v>6622</v>
      </c>
      <c r="AR53" s="63">
        <v>18198</v>
      </c>
      <c r="AS53" s="36">
        <f t="shared" si="12"/>
        <v>20.760523134410374</v>
      </c>
      <c r="AT53" s="63">
        <v>10182</v>
      </c>
      <c r="AU53" s="63">
        <v>7116</v>
      </c>
      <c r="AV53" s="63">
        <v>18367</v>
      </c>
      <c r="AW53" s="36">
        <f t="shared" si="13"/>
        <v>16.692981978548488</v>
      </c>
      <c r="AX53" s="48">
        <v>16079</v>
      </c>
      <c r="AY53" s="48">
        <v>9330</v>
      </c>
      <c r="AZ53" s="48">
        <v>25825</v>
      </c>
      <c r="BA53" s="36">
        <f t="shared" si="14"/>
        <v>26.133591481122942</v>
      </c>
      <c r="BB53" s="48">
        <v>11380</v>
      </c>
      <c r="BC53" s="48">
        <v>13159</v>
      </c>
      <c r="BD53" s="48">
        <v>25300</v>
      </c>
      <c r="BE53" s="36">
        <f t="shared" si="15"/>
        <v>-7.0316205533596801</v>
      </c>
      <c r="BF53" s="48">
        <v>17345</v>
      </c>
      <c r="BG53" s="48">
        <v>7400</v>
      </c>
      <c r="BH53" s="48">
        <v>24763</v>
      </c>
      <c r="BI53" s="36">
        <f t="shared" si="16"/>
        <v>40.160723660299638</v>
      </c>
      <c r="BJ53" s="48">
        <v>14849</v>
      </c>
      <c r="BK53" s="48">
        <v>8900</v>
      </c>
      <c r="BL53" s="48">
        <v>23818</v>
      </c>
      <c r="BM53" s="36">
        <f t="shared" si="17"/>
        <v>24.976908220673444</v>
      </c>
      <c r="BN53" s="48">
        <v>14717</v>
      </c>
      <c r="BO53" s="48">
        <v>8963</v>
      </c>
      <c r="BP53" s="48">
        <v>23704</v>
      </c>
      <c r="BQ53" s="36">
        <f t="shared" si="18"/>
        <v>24.274384070199119</v>
      </c>
    </row>
    <row r="54" spans="1:69" x14ac:dyDescent="0.2">
      <c r="A54" s="55" t="s">
        <v>130</v>
      </c>
      <c r="B54" s="56">
        <f t="shared" si="0"/>
        <v>13.143929296689569</v>
      </c>
      <c r="C54" s="57">
        <f t="shared" si="19"/>
        <v>15.458105830541037</v>
      </c>
      <c r="D54" s="58">
        <f t="shared" si="1"/>
        <v>16.415945340685983</v>
      </c>
      <c r="E54" s="57">
        <f t="shared" si="2"/>
        <v>7.5577367188416869</v>
      </c>
      <c r="F54" s="59">
        <v>11571</v>
      </c>
      <c r="G54" s="60">
        <v>11696</v>
      </c>
      <c r="H54" s="60">
        <v>25718</v>
      </c>
      <c r="I54" s="61">
        <f t="shared" si="3"/>
        <v>-0.48604090520258381</v>
      </c>
      <c r="J54" s="59">
        <v>15706</v>
      </c>
      <c r="K54" s="60">
        <v>9512</v>
      </c>
      <c r="L54" s="60">
        <v>25276</v>
      </c>
      <c r="M54" s="36">
        <f t="shared" si="4"/>
        <v>24.505459724639977</v>
      </c>
      <c r="N54" s="59">
        <v>13802</v>
      </c>
      <c r="O54" s="60">
        <v>9577</v>
      </c>
      <c r="P54" s="60">
        <v>24875</v>
      </c>
      <c r="Q54" s="36">
        <f t="shared" si="5"/>
        <v>16.984924623115578</v>
      </c>
      <c r="R54" s="60">
        <v>14836</v>
      </c>
      <c r="S54" s="60">
        <v>9715</v>
      </c>
      <c r="T54" s="60">
        <v>24587</v>
      </c>
      <c r="U54" s="26">
        <f t="shared" si="6"/>
        <v>20.828079879611177</v>
      </c>
      <c r="V54" s="62">
        <v>9912</v>
      </c>
      <c r="W54" s="63">
        <v>7912</v>
      </c>
      <c r="X54" s="63">
        <v>18322</v>
      </c>
      <c r="Y54" s="36">
        <f t="shared" si="7"/>
        <v>10.915838882218093</v>
      </c>
      <c r="Z54" s="63">
        <v>12138</v>
      </c>
      <c r="AA54" s="63">
        <v>6002</v>
      </c>
      <c r="AB54" s="63">
        <v>18153</v>
      </c>
      <c r="AC54" s="36">
        <f t="shared" si="8"/>
        <v>33.801575497163</v>
      </c>
      <c r="AD54" s="63">
        <v>10934</v>
      </c>
      <c r="AE54" s="63">
        <v>6911</v>
      </c>
      <c r="AF54" s="63">
        <v>17861</v>
      </c>
      <c r="AG54" s="36">
        <f t="shared" si="9"/>
        <v>22.523934830076698</v>
      </c>
      <c r="AH54" s="63">
        <v>10162</v>
      </c>
      <c r="AI54" s="63">
        <v>7394</v>
      </c>
      <c r="AJ54" s="63">
        <v>18290</v>
      </c>
      <c r="AK54" s="36">
        <f t="shared" si="10"/>
        <v>15.13395297977037</v>
      </c>
      <c r="AL54" s="63">
        <v>9998</v>
      </c>
      <c r="AM54" s="63">
        <v>6646</v>
      </c>
      <c r="AN54" s="63">
        <v>17680</v>
      </c>
      <c r="AO54" s="36">
        <f t="shared" si="11"/>
        <v>18.959276018099548</v>
      </c>
      <c r="AP54" s="63">
        <v>8977</v>
      </c>
      <c r="AQ54" s="63">
        <v>7437</v>
      </c>
      <c r="AR54" s="63">
        <v>17637</v>
      </c>
      <c r="AS54" s="36">
        <f t="shared" si="12"/>
        <v>8.731643703577701</v>
      </c>
      <c r="AT54" s="63">
        <v>8732</v>
      </c>
      <c r="AU54" s="63">
        <v>7867</v>
      </c>
      <c r="AV54" s="63">
        <v>17852</v>
      </c>
      <c r="AW54" s="36">
        <f t="shared" si="13"/>
        <v>4.8453954738964802</v>
      </c>
      <c r="AX54" s="48">
        <v>14132</v>
      </c>
      <c r="AY54" s="48">
        <v>11301</v>
      </c>
      <c r="AZ54" s="48">
        <v>25913</v>
      </c>
      <c r="BA54" s="36">
        <f t="shared" si="14"/>
        <v>10.925018330567671</v>
      </c>
      <c r="BB54" s="48">
        <v>9899</v>
      </c>
      <c r="BC54" s="48">
        <v>14625</v>
      </c>
      <c r="BD54" s="48">
        <v>25282</v>
      </c>
      <c r="BE54" s="36">
        <f t="shared" si="15"/>
        <v>-18.693141365398308</v>
      </c>
      <c r="BF54" s="48">
        <v>15577</v>
      </c>
      <c r="BG54" s="48">
        <v>9252</v>
      </c>
      <c r="BH54" s="48">
        <v>24854</v>
      </c>
      <c r="BI54" s="36">
        <f t="shared" si="16"/>
        <v>25.448619940452243</v>
      </c>
      <c r="BJ54" s="48">
        <v>13346</v>
      </c>
      <c r="BK54" s="48">
        <v>10647</v>
      </c>
      <c r="BL54" s="48">
        <v>24036</v>
      </c>
      <c r="BM54" s="36">
        <f t="shared" si="17"/>
        <v>11.2289898485605</v>
      </c>
      <c r="BN54" s="48">
        <v>13211</v>
      </c>
      <c r="BO54" s="48">
        <v>11053</v>
      </c>
      <c r="BP54" s="48">
        <v>24304</v>
      </c>
      <c r="BQ54" s="36">
        <f t="shared" si="18"/>
        <v>8.8791968400263315</v>
      </c>
    </row>
    <row r="55" spans="1:69" x14ac:dyDescent="0.2">
      <c r="A55" s="55" t="s">
        <v>118</v>
      </c>
      <c r="B55" s="56">
        <f t="shared" si="0"/>
        <v>24.934110498871153</v>
      </c>
      <c r="C55" s="57">
        <f t="shared" si="19"/>
        <v>25.870129464266309</v>
      </c>
      <c r="D55" s="58">
        <f t="shared" si="1"/>
        <v>32.272800904296261</v>
      </c>
      <c r="E55" s="57">
        <f t="shared" si="2"/>
        <v>16.659401128050888</v>
      </c>
      <c r="F55" s="59">
        <v>12483</v>
      </c>
      <c r="G55" s="60">
        <v>9936</v>
      </c>
      <c r="H55" s="60">
        <v>24600</v>
      </c>
      <c r="I55" s="61">
        <f t="shared" si="3"/>
        <v>10.353658536585364</v>
      </c>
      <c r="J55" s="59">
        <v>16137</v>
      </c>
      <c r="K55" s="60">
        <v>7943</v>
      </c>
      <c r="L55" s="60">
        <v>24127</v>
      </c>
      <c r="M55" s="36">
        <f t="shared" si="4"/>
        <v>33.961951340821486</v>
      </c>
      <c r="N55" s="59">
        <v>14985</v>
      </c>
      <c r="O55" s="60">
        <v>8565</v>
      </c>
      <c r="P55" s="60">
        <v>23583</v>
      </c>
      <c r="Q55" s="36">
        <f t="shared" si="5"/>
        <v>27.222999618369165</v>
      </c>
      <c r="R55" s="60">
        <v>15518</v>
      </c>
      <c r="S55" s="60">
        <v>7996</v>
      </c>
      <c r="T55" s="60">
        <v>23549</v>
      </c>
      <c r="U55" s="26">
        <f t="shared" si="6"/>
        <v>31.941908361289222</v>
      </c>
      <c r="V55" s="62">
        <v>9298</v>
      </c>
      <c r="W55" s="63">
        <v>6464</v>
      </c>
      <c r="X55" s="63">
        <v>16244</v>
      </c>
      <c r="Y55" s="36">
        <f t="shared" si="7"/>
        <v>17.446441763112535</v>
      </c>
      <c r="Z55" s="63">
        <v>11365</v>
      </c>
      <c r="AA55" s="63">
        <v>4707</v>
      </c>
      <c r="AB55" s="63">
        <v>16090</v>
      </c>
      <c r="AC55" s="36">
        <f t="shared" si="8"/>
        <v>41.379738968303293</v>
      </c>
      <c r="AD55" s="63">
        <v>12411</v>
      </c>
      <c r="AE55" s="63">
        <v>0</v>
      </c>
      <c r="AF55" s="63">
        <v>12788</v>
      </c>
      <c r="AG55" s="36">
        <f t="shared" si="9"/>
        <v>97.051923678448546</v>
      </c>
      <c r="AH55" s="63">
        <v>9485</v>
      </c>
      <c r="AI55" s="63">
        <v>6086</v>
      </c>
      <c r="AJ55" s="63">
        <v>16208</v>
      </c>
      <c r="AK55" s="36">
        <f t="shared" si="10"/>
        <v>20.971125370187561</v>
      </c>
      <c r="AL55" s="63">
        <v>9386</v>
      </c>
      <c r="AM55" s="63">
        <v>5305</v>
      </c>
      <c r="AN55" s="63">
        <v>15604</v>
      </c>
      <c r="AO55" s="36">
        <f t="shared" si="11"/>
        <v>26.15355037169957</v>
      </c>
      <c r="AP55" s="63">
        <v>8266</v>
      </c>
      <c r="AQ55" s="63">
        <v>6224</v>
      </c>
      <c r="AR55" s="63">
        <v>15598</v>
      </c>
      <c r="AS55" s="36">
        <f t="shared" si="12"/>
        <v>13.091421977176559</v>
      </c>
      <c r="AT55" s="63">
        <v>8184</v>
      </c>
      <c r="AU55" s="63">
        <v>6642</v>
      </c>
      <c r="AV55" s="63">
        <v>15710</v>
      </c>
      <c r="AW55" s="36">
        <f t="shared" si="13"/>
        <v>9.8154042011457658</v>
      </c>
      <c r="AX55" s="48">
        <v>13982</v>
      </c>
      <c r="AY55" s="48">
        <v>9706</v>
      </c>
      <c r="AZ55" s="48">
        <v>24133</v>
      </c>
      <c r="BA55" s="36">
        <f t="shared" si="14"/>
        <v>17.718476774541088</v>
      </c>
      <c r="BB55" s="48">
        <v>9401</v>
      </c>
      <c r="BC55" s="48">
        <v>13298</v>
      </c>
      <c r="BD55" s="48">
        <v>23400</v>
      </c>
      <c r="BE55" s="36">
        <f t="shared" si="15"/>
        <v>-16.653846153846146</v>
      </c>
      <c r="BF55" s="48">
        <v>15360</v>
      </c>
      <c r="BG55" s="48">
        <v>7574</v>
      </c>
      <c r="BH55" s="48">
        <v>22951</v>
      </c>
      <c r="BI55" s="36">
        <f t="shared" si="16"/>
        <v>33.924447736482072</v>
      </c>
      <c r="BJ55" s="48">
        <v>13241</v>
      </c>
      <c r="BK55" s="48">
        <v>8876</v>
      </c>
      <c r="BL55" s="48">
        <v>22140</v>
      </c>
      <c r="BM55" s="36">
        <f t="shared" si="17"/>
        <v>19.715447154471548</v>
      </c>
      <c r="BN55" s="48">
        <v>14386</v>
      </c>
      <c r="BO55" s="48">
        <v>7983</v>
      </c>
      <c r="BP55" s="48">
        <v>22394</v>
      </c>
      <c r="BQ55" s="36">
        <f t="shared" si="18"/>
        <v>28.592480128605878</v>
      </c>
    </row>
    <row r="56" spans="1:69" x14ac:dyDescent="0.2">
      <c r="A56" s="55" t="s">
        <v>120</v>
      </c>
      <c r="B56" s="56">
        <f t="shared" si="0"/>
        <v>8.2492662287028597</v>
      </c>
      <c r="C56" s="57">
        <f t="shared" si="19"/>
        <v>10.570860084240643</v>
      </c>
      <c r="D56" s="58">
        <f t="shared" si="1"/>
        <v>9.848058071007241</v>
      </c>
      <c r="E56" s="57">
        <f t="shared" si="2"/>
        <v>4.3288805308606992</v>
      </c>
      <c r="F56" s="59">
        <v>11233</v>
      </c>
      <c r="G56" s="60">
        <v>12340</v>
      </c>
      <c r="H56" s="60">
        <v>26024</v>
      </c>
      <c r="I56" s="61">
        <f t="shared" si="3"/>
        <v>-4.2537657546879775</v>
      </c>
      <c r="J56" s="59">
        <v>15309</v>
      </c>
      <c r="K56" s="60">
        <v>10095</v>
      </c>
      <c r="L56" s="60">
        <v>25484</v>
      </c>
      <c r="M56" s="36">
        <f t="shared" si="4"/>
        <v>20.459896405587813</v>
      </c>
      <c r="N56" s="59">
        <v>14244</v>
      </c>
      <c r="O56" s="60">
        <v>10698</v>
      </c>
      <c r="P56" s="60">
        <v>24986</v>
      </c>
      <c r="Q56" s="36">
        <f t="shared" si="5"/>
        <v>14.191947490594735</v>
      </c>
      <c r="R56" s="60">
        <v>13773</v>
      </c>
      <c r="S56" s="60">
        <v>10841</v>
      </c>
      <c r="T56" s="60">
        <v>24669</v>
      </c>
      <c r="U56" s="26">
        <f t="shared" si="6"/>
        <v>11.885362195467996</v>
      </c>
      <c r="V56" s="62">
        <v>8436</v>
      </c>
      <c r="W56" s="63">
        <v>7539</v>
      </c>
      <c r="X56" s="63">
        <v>16467</v>
      </c>
      <c r="Y56" s="36">
        <f t="shared" si="7"/>
        <v>5.4472581526689767</v>
      </c>
      <c r="Z56" s="63">
        <v>10487</v>
      </c>
      <c r="AA56" s="63">
        <v>5805</v>
      </c>
      <c r="AB56" s="63">
        <v>16304</v>
      </c>
      <c r="AC56" s="36">
        <f t="shared" si="8"/>
        <v>28.716879293424931</v>
      </c>
      <c r="AD56" s="63">
        <v>9016</v>
      </c>
      <c r="AE56" s="63">
        <v>6965</v>
      </c>
      <c r="AF56" s="63">
        <v>15998</v>
      </c>
      <c r="AG56" s="36">
        <f t="shared" si="9"/>
        <v>12.820352544068008</v>
      </c>
      <c r="AH56" s="63">
        <v>8694</v>
      </c>
      <c r="AI56" s="63">
        <v>7100</v>
      </c>
      <c r="AJ56" s="63">
        <v>16462</v>
      </c>
      <c r="AK56" s="36">
        <f t="shared" si="10"/>
        <v>9.6829060867452359</v>
      </c>
      <c r="AL56" s="63">
        <v>8557</v>
      </c>
      <c r="AM56" s="63">
        <v>6393</v>
      </c>
      <c r="AN56" s="63">
        <v>15929</v>
      </c>
      <c r="AO56" s="36">
        <f t="shared" si="11"/>
        <v>13.585284700860074</v>
      </c>
      <c r="AP56" s="63">
        <v>7466</v>
      </c>
      <c r="AQ56" s="63">
        <v>7375</v>
      </c>
      <c r="AR56" s="63">
        <v>15934</v>
      </c>
      <c r="AS56" s="36">
        <f t="shared" si="12"/>
        <v>0.5711058114723222</v>
      </c>
      <c r="AT56" s="63">
        <v>7413</v>
      </c>
      <c r="AU56" s="63">
        <v>7716</v>
      </c>
      <c r="AV56" s="63">
        <v>16054</v>
      </c>
      <c r="AW56" s="36">
        <f t="shared" si="13"/>
        <v>-1.8873800921888617</v>
      </c>
      <c r="AX56" s="48">
        <v>12997</v>
      </c>
      <c r="AY56" s="48">
        <v>11782</v>
      </c>
      <c r="AZ56" s="48">
        <v>25251</v>
      </c>
      <c r="BA56" s="36">
        <f t="shared" si="14"/>
        <v>4.8116906261138128</v>
      </c>
      <c r="BB56" s="48">
        <v>9021</v>
      </c>
      <c r="BC56" s="48">
        <v>14747</v>
      </c>
      <c r="BD56" s="48">
        <v>24466</v>
      </c>
      <c r="BE56" s="36">
        <f t="shared" si="15"/>
        <v>-23.403907463418623</v>
      </c>
      <c r="BF56" s="48">
        <v>14605</v>
      </c>
      <c r="BG56" s="48">
        <v>9309</v>
      </c>
      <c r="BH56" s="48">
        <v>23940</v>
      </c>
      <c r="BI56" s="36">
        <f t="shared" si="16"/>
        <v>22.121971595655808</v>
      </c>
      <c r="BJ56" s="48">
        <v>12606</v>
      </c>
      <c r="BK56" s="48">
        <v>10530</v>
      </c>
      <c r="BL56" s="48">
        <v>23172</v>
      </c>
      <c r="BM56" s="36">
        <f t="shared" si="17"/>
        <v>8.9590885551527712</v>
      </c>
      <c r="BN56" s="48">
        <v>12802</v>
      </c>
      <c r="BO56" s="48">
        <v>10652</v>
      </c>
      <c r="BP56" s="48">
        <v>23483</v>
      </c>
      <c r="BQ56" s="36">
        <f t="shared" si="18"/>
        <v>9.15555934079973</v>
      </c>
    </row>
    <row r="57" spans="1:69" x14ac:dyDescent="0.2">
      <c r="A57" s="55" t="s">
        <v>47</v>
      </c>
      <c r="B57" s="56">
        <f t="shared" si="0"/>
        <v>11.055623834532867</v>
      </c>
      <c r="C57" s="57">
        <f t="shared" si="19"/>
        <v>23.445159779347705</v>
      </c>
      <c r="D57" s="58">
        <f t="shared" si="1"/>
        <v>8.8894458930626534</v>
      </c>
      <c r="E57" s="57">
        <f t="shared" si="2"/>
        <v>0.83226583118823994</v>
      </c>
      <c r="F57" s="59">
        <v>11616</v>
      </c>
      <c r="G57" s="60">
        <v>8207</v>
      </c>
      <c r="H57" s="60">
        <v>21924</v>
      </c>
      <c r="I57" s="61">
        <f t="shared" si="3"/>
        <v>15.549169859514683</v>
      </c>
      <c r="J57" s="59">
        <v>12732</v>
      </c>
      <c r="K57" s="60">
        <v>8247</v>
      </c>
      <c r="L57" s="60">
        <v>21023</v>
      </c>
      <c r="M57" s="36">
        <f t="shared" si="4"/>
        <v>21.333777291537835</v>
      </c>
      <c r="N57" s="59">
        <v>14147</v>
      </c>
      <c r="O57" s="60">
        <v>6950</v>
      </c>
      <c r="P57" s="60">
        <v>21149</v>
      </c>
      <c r="Q57" s="36">
        <f t="shared" si="5"/>
        <v>34.02997777672703</v>
      </c>
      <c r="R57" s="60">
        <v>12768</v>
      </c>
      <c r="S57" s="60">
        <v>8009</v>
      </c>
      <c r="T57" s="60">
        <v>20811</v>
      </c>
      <c r="U57" s="26">
        <f t="shared" si="6"/>
        <v>22.867714189611259</v>
      </c>
      <c r="V57" s="62">
        <v>6723</v>
      </c>
      <c r="W57" s="63">
        <v>5964</v>
      </c>
      <c r="X57" s="63">
        <v>13294</v>
      </c>
      <c r="Y57" s="36">
        <f t="shared" si="7"/>
        <v>5.7093425605536376</v>
      </c>
      <c r="Z57" s="63">
        <v>7075</v>
      </c>
      <c r="AA57" s="63">
        <v>5308</v>
      </c>
      <c r="AB57" s="63">
        <v>13190</v>
      </c>
      <c r="AC57" s="36">
        <f t="shared" si="8"/>
        <v>13.396512509476876</v>
      </c>
      <c r="AD57" s="63">
        <v>7808</v>
      </c>
      <c r="AE57" s="63">
        <v>5192</v>
      </c>
      <c r="AF57" s="63">
        <v>13025</v>
      </c>
      <c r="AG57" s="36">
        <f t="shared" si="9"/>
        <v>20.084452975047988</v>
      </c>
      <c r="AH57" s="63">
        <v>6882</v>
      </c>
      <c r="AI57" s="63">
        <v>5589</v>
      </c>
      <c r="AJ57" s="63">
        <v>13274</v>
      </c>
      <c r="AK57" s="36">
        <f t="shared" si="10"/>
        <v>9.7408467681181214</v>
      </c>
      <c r="AL57" s="63">
        <v>6902</v>
      </c>
      <c r="AM57" s="63">
        <v>5112</v>
      </c>
      <c r="AN57" s="63">
        <v>13001</v>
      </c>
      <c r="AO57" s="36">
        <f t="shared" si="11"/>
        <v>13.768171679101604</v>
      </c>
      <c r="AP57" s="63">
        <v>6007</v>
      </c>
      <c r="AQ57" s="63">
        <v>5902</v>
      </c>
      <c r="AR57" s="63">
        <v>13040</v>
      </c>
      <c r="AS57" s="36">
        <f t="shared" si="12"/>
        <v>0.8052147239263785</v>
      </c>
      <c r="AT57" s="63">
        <v>5877</v>
      </c>
      <c r="AU57" s="63">
        <v>6044</v>
      </c>
      <c r="AV57" s="63">
        <v>13063</v>
      </c>
      <c r="AW57" s="36">
        <f t="shared" si="13"/>
        <v>-1.2784199647860373</v>
      </c>
      <c r="AX57" s="48">
        <v>11290</v>
      </c>
      <c r="AY57" s="48">
        <v>9796</v>
      </c>
      <c r="AZ57" s="48">
        <v>21667</v>
      </c>
      <c r="BA57" s="36">
        <f t="shared" si="14"/>
        <v>6.8952785341763914</v>
      </c>
      <c r="BB57" s="48">
        <v>7168</v>
      </c>
      <c r="BC57" s="48">
        <v>12945</v>
      </c>
      <c r="BD57" s="48">
        <v>21068</v>
      </c>
      <c r="BE57" s="36">
        <f t="shared" si="15"/>
        <v>-27.420732865008546</v>
      </c>
      <c r="BF57" s="48">
        <v>10262</v>
      </c>
      <c r="BG57" s="48">
        <v>10641</v>
      </c>
      <c r="BH57" s="48">
        <v>20963</v>
      </c>
      <c r="BI57" s="36">
        <f t="shared" si="16"/>
        <v>-1.8079473357820952</v>
      </c>
      <c r="BJ57" s="48">
        <v>10100</v>
      </c>
      <c r="BK57" s="48">
        <v>9881</v>
      </c>
      <c r="BL57" s="48">
        <v>20017</v>
      </c>
      <c r="BM57" s="36">
        <f t="shared" si="17"/>
        <v>1.0940700404656056</v>
      </c>
      <c r="BN57" s="48">
        <v>11906</v>
      </c>
      <c r="BO57" s="48">
        <v>6755</v>
      </c>
      <c r="BP57" s="48">
        <v>20279</v>
      </c>
      <c r="BQ57" s="36">
        <f t="shared" si="18"/>
        <v>25.400660782089844</v>
      </c>
    </row>
    <row r="58" spans="1:69" x14ac:dyDescent="0.2">
      <c r="A58" s="55" t="s">
        <v>112</v>
      </c>
      <c r="B58" s="56">
        <f t="shared" si="0"/>
        <v>18.544615325009762</v>
      </c>
      <c r="C58" s="57">
        <f t="shared" si="19"/>
        <v>28.997528230454094</v>
      </c>
      <c r="D58" s="58">
        <f t="shared" si="1"/>
        <v>18.331124564910123</v>
      </c>
      <c r="E58" s="57">
        <f t="shared" si="2"/>
        <v>8.3051931796650642</v>
      </c>
      <c r="F58" s="59">
        <v>12984</v>
      </c>
      <c r="G58" s="60">
        <v>8512</v>
      </c>
      <c r="H58" s="60">
        <v>23562</v>
      </c>
      <c r="I58" s="61">
        <f t="shared" si="3"/>
        <v>18.979713097360161</v>
      </c>
      <c r="J58" s="59">
        <v>14999</v>
      </c>
      <c r="K58" s="60">
        <v>7842</v>
      </c>
      <c r="L58" s="60">
        <v>22864</v>
      </c>
      <c r="M58" s="36">
        <f t="shared" si="4"/>
        <v>31.302484254723577</v>
      </c>
      <c r="N58" s="59">
        <v>15508</v>
      </c>
      <c r="O58" s="60">
        <v>7266</v>
      </c>
      <c r="P58" s="60">
        <v>22802</v>
      </c>
      <c r="Q58" s="36">
        <f t="shared" si="5"/>
        <v>36.145952109464083</v>
      </c>
      <c r="R58" s="60">
        <v>14705</v>
      </c>
      <c r="S58" s="60">
        <v>7990</v>
      </c>
      <c r="T58" s="60">
        <v>22715</v>
      </c>
      <c r="U58" s="26">
        <f t="shared" si="6"/>
        <v>29.561963460268544</v>
      </c>
      <c r="V58" s="62">
        <v>8701</v>
      </c>
      <c r="W58" s="63">
        <v>6398</v>
      </c>
      <c r="X58" s="63">
        <v>15561</v>
      </c>
      <c r="Y58" s="36">
        <f t="shared" si="7"/>
        <v>14.799820062977954</v>
      </c>
      <c r="Z58" s="63">
        <v>9487</v>
      </c>
      <c r="AA58" s="63">
        <v>5429</v>
      </c>
      <c r="AB58" s="63">
        <v>15426</v>
      </c>
      <c r="AC58" s="36">
        <f t="shared" si="8"/>
        <v>26.306236224555938</v>
      </c>
      <c r="AD58" s="63">
        <v>10034</v>
      </c>
      <c r="AE58" s="63">
        <v>5162</v>
      </c>
      <c r="AF58" s="63">
        <v>15209</v>
      </c>
      <c r="AG58" s="36">
        <f t="shared" si="9"/>
        <v>32.033664277730288</v>
      </c>
      <c r="AH58" s="63">
        <v>8845</v>
      </c>
      <c r="AI58" s="63">
        <v>6053</v>
      </c>
      <c r="AJ58" s="63">
        <v>15544</v>
      </c>
      <c r="AK58" s="36">
        <f t="shared" si="10"/>
        <v>17.961914565105509</v>
      </c>
      <c r="AL58" s="63">
        <v>8876</v>
      </c>
      <c r="AM58" s="63">
        <v>5472</v>
      </c>
      <c r="AN58" s="63">
        <v>15207</v>
      </c>
      <c r="AO58" s="36">
        <f t="shared" si="11"/>
        <v>22.384428223844278</v>
      </c>
      <c r="AP58" s="63">
        <v>7724</v>
      </c>
      <c r="AQ58" s="63">
        <v>6410</v>
      </c>
      <c r="AR58" s="63">
        <v>15213</v>
      </c>
      <c r="AS58" s="36">
        <f t="shared" si="12"/>
        <v>8.6373496351804295</v>
      </c>
      <c r="AT58" s="63">
        <v>7666</v>
      </c>
      <c r="AU58" s="63">
        <v>6718</v>
      </c>
      <c r="AV58" s="63">
        <v>15304</v>
      </c>
      <c r="AW58" s="36">
        <f t="shared" si="13"/>
        <v>6.1944589649764739</v>
      </c>
      <c r="AX58" s="48">
        <v>13632</v>
      </c>
      <c r="AY58" s="48">
        <v>9729</v>
      </c>
      <c r="AZ58" s="48">
        <v>23777</v>
      </c>
      <c r="BA58" s="36">
        <f t="shared" si="14"/>
        <v>16.415022921310513</v>
      </c>
      <c r="BB58" s="48">
        <v>8950</v>
      </c>
      <c r="BC58" s="48">
        <v>13456</v>
      </c>
      <c r="BD58" s="48">
        <v>23226</v>
      </c>
      <c r="BE58" s="36">
        <f t="shared" si="15"/>
        <v>-19.400671661069484</v>
      </c>
      <c r="BF58" s="48">
        <v>12664</v>
      </c>
      <c r="BG58" s="48">
        <v>10179</v>
      </c>
      <c r="BH58" s="48">
        <v>22903</v>
      </c>
      <c r="BI58" s="36">
        <f t="shared" si="16"/>
        <v>10.850106972885648</v>
      </c>
      <c r="BJ58" s="48">
        <v>12774</v>
      </c>
      <c r="BK58" s="48">
        <v>9372</v>
      </c>
      <c r="BL58" s="48">
        <v>22179</v>
      </c>
      <c r="BM58" s="36">
        <f t="shared" si="17"/>
        <v>15.338834032192617</v>
      </c>
      <c r="BN58" s="48">
        <v>13120</v>
      </c>
      <c r="BO58" s="48">
        <v>9052</v>
      </c>
      <c r="BP58" s="48">
        <v>22202</v>
      </c>
      <c r="BQ58" s="36">
        <f t="shared" si="18"/>
        <v>18.322673633006037</v>
      </c>
    </row>
    <row r="59" spans="1:69" x14ac:dyDescent="0.2">
      <c r="A59" s="55" t="s">
        <v>66</v>
      </c>
      <c r="B59" s="56">
        <f t="shared" si="0"/>
        <v>4.5348035719511577</v>
      </c>
      <c r="C59" s="57">
        <f t="shared" si="19"/>
        <v>10.278137158124967</v>
      </c>
      <c r="D59" s="58">
        <f t="shared" si="1"/>
        <v>6.2506008210612247</v>
      </c>
      <c r="E59" s="57">
        <f t="shared" si="2"/>
        <v>-2.9243272633327173</v>
      </c>
      <c r="F59" s="59">
        <v>10192</v>
      </c>
      <c r="G59" s="60">
        <v>9547</v>
      </c>
      <c r="H59" s="60">
        <v>21853</v>
      </c>
      <c r="I59" s="61">
        <f t="shared" si="3"/>
        <v>2.9515398343476829</v>
      </c>
      <c r="J59" s="59">
        <v>12897</v>
      </c>
      <c r="K59" s="60">
        <v>8287</v>
      </c>
      <c r="L59" s="60">
        <v>21259</v>
      </c>
      <c r="M59" s="36">
        <f t="shared" si="4"/>
        <v>21.68493343995484</v>
      </c>
      <c r="N59" s="59">
        <v>10461</v>
      </c>
      <c r="O59" s="60">
        <v>10498</v>
      </c>
      <c r="P59" s="60">
        <v>21001</v>
      </c>
      <c r="Q59" s="36">
        <f t="shared" si="5"/>
        <v>-0.17618208656730583</v>
      </c>
      <c r="R59" s="60">
        <v>12119</v>
      </c>
      <c r="S59" s="60">
        <v>8652</v>
      </c>
      <c r="T59" s="60">
        <v>20820</v>
      </c>
      <c r="U59" s="26">
        <f t="shared" si="6"/>
        <v>16.652257444764647</v>
      </c>
      <c r="V59" s="62">
        <v>6766</v>
      </c>
      <c r="W59" s="63">
        <v>6674</v>
      </c>
      <c r="X59" s="63">
        <v>13966</v>
      </c>
      <c r="Y59" s="36">
        <f t="shared" si="7"/>
        <v>0.65874266074752996</v>
      </c>
      <c r="Z59" s="63">
        <v>8682</v>
      </c>
      <c r="AA59" s="63">
        <v>5144</v>
      </c>
      <c r="AB59" s="63">
        <v>13840</v>
      </c>
      <c r="AC59" s="36">
        <f t="shared" si="8"/>
        <v>25.563583815028899</v>
      </c>
      <c r="AD59" s="63">
        <v>8080</v>
      </c>
      <c r="AE59" s="63">
        <v>5608</v>
      </c>
      <c r="AF59" s="63">
        <v>13706</v>
      </c>
      <c r="AG59" s="36">
        <f t="shared" si="9"/>
        <v>18.035896687582081</v>
      </c>
      <c r="AH59" s="63">
        <v>6945</v>
      </c>
      <c r="AI59" s="63">
        <v>6269</v>
      </c>
      <c r="AJ59" s="63">
        <v>13944</v>
      </c>
      <c r="AK59" s="36">
        <f t="shared" si="10"/>
        <v>4.8479632816982257</v>
      </c>
      <c r="AL59" s="63">
        <v>6852</v>
      </c>
      <c r="AM59" s="63">
        <v>5684</v>
      </c>
      <c r="AN59" s="63">
        <v>13539</v>
      </c>
      <c r="AO59" s="36">
        <f t="shared" si="11"/>
        <v>8.6269296107541145</v>
      </c>
      <c r="AP59" s="63">
        <v>5872</v>
      </c>
      <c r="AQ59" s="63">
        <v>6559</v>
      </c>
      <c r="AR59" s="63">
        <v>13532</v>
      </c>
      <c r="AS59" s="36">
        <f t="shared" si="12"/>
        <v>-5.0768548625480356</v>
      </c>
      <c r="AT59" s="63">
        <v>5703</v>
      </c>
      <c r="AU59" s="63">
        <v>6920</v>
      </c>
      <c r="AV59" s="63">
        <v>13671</v>
      </c>
      <c r="AW59" s="36">
        <f t="shared" si="13"/>
        <v>-8.9020554458342502</v>
      </c>
      <c r="AX59" s="48">
        <v>11076</v>
      </c>
      <c r="AY59" s="48">
        <v>10875</v>
      </c>
      <c r="AZ59" s="48">
        <v>22483</v>
      </c>
      <c r="BA59" s="36">
        <f t="shared" si="14"/>
        <v>0.89400880665391758</v>
      </c>
      <c r="BB59" s="48">
        <v>7012</v>
      </c>
      <c r="BC59" s="48">
        <v>13844</v>
      </c>
      <c r="BD59" s="48">
        <v>21762</v>
      </c>
      <c r="BE59" s="36">
        <f t="shared" si="15"/>
        <v>-31.394173329657203</v>
      </c>
      <c r="BF59" s="48">
        <v>12379</v>
      </c>
      <c r="BG59" s="48">
        <v>8760</v>
      </c>
      <c r="BH59" s="48">
        <v>21164</v>
      </c>
      <c r="BI59" s="36">
        <f t="shared" si="16"/>
        <v>17.099792099792104</v>
      </c>
      <c r="BJ59" s="48">
        <v>10060</v>
      </c>
      <c r="BK59" s="48">
        <v>10769</v>
      </c>
      <c r="BL59" s="48">
        <v>20873</v>
      </c>
      <c r="BM59" s="36">
        <f t="shared" si="17"/>
        <v>-3.3967326210894431</v>
      </c>
      <c r="BN59" s="48">
        <v>10691</v>
      </c>
      <c r="BO59" s="48">
        <v>10235</v>
      </c>
      <c r="BP59" s="48">
        <v>20961</v>
      </c>
      <c r="BQ59" s="36">
        <f t="shared" si="18"/>
        <v>2.1754687276370364</v>
      </c>
    </row>
    <row r="60" spans="1:69" x14ac:dyDescent="0.2">
      <c r="A60" s="55" t="s">
        <v>107</v>
      </c>
      <c r="B60" s="56">
        <f t="shared" si="0"/>
        <v>-6.6232731231561148</v>
      </c>
      <c r="C60" s="57">
        <f t="shared" si="19"/>
        <v>-4.8364138510270909</v>
      </c>
      <c r="D60" s="58">
        <f t="shared" si="1"/>
        <v>-3.4097455683164588</v>
      </c>
      <c r="E60" s="57">
        <f t="shared" si="2"/>
        <v>-11.623659950124797</v>
      </c>
      <c r="F60" s="59">
        <v>8993</v>
      </c>
      <c r="G60" s="60">
        <v>11704</v>
      </c>
      <c r="H60" s="60">
        <v>22631</v>
      </c>
      <c r="I60" s="61">
        <f t="shared" si="3"/>
        <v>-11.979143652512041</v>
      </c>
      <c r="J60" s="59">
        <v>11865</v>
      </c>
      <c r="K60" s="60">
        <v>10020</v>
      </c>
      <c r="L60" s="60">
        <v>21958</v>
      </c>
      <c r="M60" s="36">
        <f t="shared" si="4"/>
        <v>8.4024045905820195</v>
      </c>
      <c r="N60" s="59">
        <v>10379</v>
      </c>
      <c r="O60" s="60">
        <v>11295</v>
      </c>
      <c r="P60" s="60">
        <v>21730</v>
      </c>
      <c r="Q60" s="36">
        <f t="shared" si="5"/>
        <v>-4.2153704555913443</v>
      </c>
      <c r="R60" s="60">
        <v>9560</v>
      </c>
      <c r="S60" s="60">
        <v>12064</v>
      </c>
      <c r="T60" s="60">
        <v>21673</v>
      </c>
      <c r="U60" s="26">
        <f t="shared" si="6"/>
        <v>-11.553545886586997</v>
      </c>
      <c r="V60" s="62">
        <v>6421</v>
      </c>
      <c r="W60" s="63">
        <v>7577</v>
      </c>
      <c r="X60" s="63">
        <v>14486</v>
      </c>
      <c r="Y60" s="36">
        <f t="shared" si="7"/>
        <v>-7.9801187353306657</v>
      </c>
      <c r="Z60" s="63">
        <v>8404</v>
      </c>
      <c r="AA60" s="63">
        <v>5891</v>
      </c>
      <c r="AB60" s="63">
        <v>14309</v>
      </c>
      <c r="AC60" s="36">
        <f t="shared" si="8"/>
        <v>17.562373331469704</v>
      </c>
      <c r="AD60" s="63">
        <v>6851</v>
      </c>
      <c r="AE60" s="63">
        <v>7407</v>
      </c>
      <c r="AF60" s="63">
        <v>14272</v>
      </c>
      <c r="AG60" s="36">
        <f t="shared" si="9"/>
        <v>-3.8957399103138943</v>
      </c>
      <c r="AH60" s="63">
        <v>6581</v>
      </c>
      <c r="AI60" s="63">
        <v>7192</v>
      </c>
      <c r="AJ60" s="63">
        <v>14463</v>
      </c>
      <c r="AK60" s="36">
        <f t="shared" si="10"/>
        <v>-4.2245730484685051</v>
      </c>
      <c r="AL60" s="63">
        <v>6585</v>
      </c>
      <c r="AM60" s="63">
        <v>6505</v>
      </c>
      <c r="AN60" s="63">
        <v>14012</v>
      </c>
      <c r="AO60" s="36">
        <f t="shared" si="11"/>
        <v>0.57093919497573364</v>
      </c>
      <c r="AP60" s="63">
        <v>5685</v>
      </c>
      <c r="AQ60" s="63">
        <v>7307</v>
      </c>
      <c r="AR60" s="63">
        <v>14002</v>
      </c>
      <c r="AS60" s="36">
        <f t="shared" si="12"/>
        <v>-11.584059420082843</v>
      </c>
      <c r="AT60" s="63">
        <v>5589</v>
      </c>
      <c r="AU60" s="63">
        <v>7613</v>
      </c>
      <c r="AV60" s="63">
        <v>14137</v>
      </c>
      <c r="AW60" s="36">
        <f t="shared" si="13"/>
        <v>-14.317040390464742</v>
      </c>
      <c r="AX60" s="48">
        <v>10149</v>
      </c>
      <c r="AY60" s="48">
        <v>12009</v>
      </c>
      <c r="AZ60" s="48">
        <v>22563</v>
      </c>
      <c r="BA60" s="36">
        <f t="shared" si="14"/>
        <v>-8.2435846297034985</v>
      </c>
      <c r="BB60" s="48">
        <v>6766</v>
      </c>
      <c r="BC60" s="48">
        <v>14339</v>
      </c>
      <c r="BD60" s="48">
        <v>21904</v>
      </c>
      <c r="BE60" s="36">
        <f t="shared" si="15"/>
        <v>-34.573593864134409</v>
      </c>
      <c r="BF60" s="48">
        <v>11582</v>
      </c>
      <c r="BG60" s="48">
        <v>9696</v>
      </c>
      <c r="BH60" s="48">
        <v>21308</v>
      </c>
      <c r="BI60" s="36">
        <f t="shared" si="16"/>
        <v>8.8511357236718595</v>
      </c>
      <c r="BJ60" s="48">
        <v>9462</v>
      </c>
      <c r="BK60" s="48">
        <v>11425</v>
      </c>
      <c r="BL60" s="48">
        <v>20924</v>
      </c>
      <c r="BM60" s="36">
        <f t="shared" si="17"/>
        <v>-9.3815714012617129</v>
      </c>
      <c r="BN60" s="48">
        <v>8555</v>
      </c>
      <c r="BO60" s="48">
        <v>11679</v>
      </c>
      <c r="BP60" s="48">
        <v>21150</v>
      </c>
      <c r="BQ60" s="36">
        <f t="shared" si="18"/>
        <v>-14.770685579196218</v>
      </c>
    </row>
    <row r="61" spans="1:69" x14ac:dyDescent="0.2">
      <c r="A61" s="55" t="s">
        <v>43</v>
      </c>
      <c r="B61" s="56">
        <f t="shared" si="0"/>
        <v>-8.0419751924611163</v>
      </c>
      <c r="C61" s="57">
        <f t="shared" si="19"/>
        <v>-1.1973198334501345</v>
      </c>
      <c r="D61" s="58">
        <f t="shared" si="1"/>
        <v>-6.7490835617665272</v>
      </c>
      <c r="E61" s="57">
        <f t="shared" si="2"/>
        <v>-16.179522182166686</v>
      </c>
      <c r="F61" s="59">
        <v>9678</v>
      </c>
      <c r="G61" s="60">
        <v>9537</v>
      </c>
      <c r="H61" s="60">
        <v>21216</v>
      </c>
      <c r="I61" s="61">
        <f t="shared" si="3"/>
        <v>0.66459276018099311</v>
      </c>
      <c r="J61" s="59">
        <v>10925</v>
      </c>
      <c r="K61" s="60">
        <v>9287</v>
      </c>
      <c r="L61" s="60">
        <v>20482</v>
      </c>
      <c r="M61" s="36">
        <f t="shared" si="4"/>
        <v>7.9972658920027362</v>
      </c>
      <c r="N61" s="59">
        <v>9038</v>
      </c>
      <c r="O61" s="60">
        <v>11225</v>
      </c>
      <c r="P61" s="60">
        <v>20305</v>
      </c>
      <c r="Q61" s="36">
        <f t="shared" si="5"/>
        <v>-10.770746121644919</v>
      </c>
      <c r="R61" s="60">
        <v>8946</v>
      </c>
      <c r="S61" s="60">
        <v>9485</v>
      </c>
      <c r="T61" s="60">
        <v>20109</v>
      </c>
      <c r="U61" s="26">
        <f t="shared" si="6"/>
        <v>-2.6803918643393487</v>
      </c>
      <c r="V61" s="62">
        <v>5752</v>
      </c>
      <c r="W61" s="63">
        <v>7163</v>
      </c>
      <c r="X61" s="63">
        <v>13475</v>
      </c>
      <c r="Y61" s="36">
        <f t="shared" si="7"/>
        <v>-10.471243042671613</v>
      </c>
      <c r="Z61" s="63">
        <v>6833</v>
      </c>
      <c r="AA61" s="63">
        <v>6109</v>
      </c>
      <c r="AB61" s="63">
        <v>13328</v>
      </c>
      <c r="AC61" s="36">
        <f t="shared" si="8"/>
        <v>5.4321728691476556</v>
      </c>
      <c r="AD61" s="63">
        <v>6275</v>
      </c>
      <c r="AE61" s="63">
        <v>6934</v>
      </c>
      <c r="AF61" s="63">
        <v>13221</v>
      </c>
      <c r="AG61" s="36">
        <f t="shared" si="9"/>
        <v>-4.9844943650253377</v>
      </c>
      <c r="AH61" s="63">
        <v>5933</v>
      </c>
      <c r="AI61" s="63">
        <v>6724</v>
      </c>
      <c r="AJ61" s="63">
        <v>13461</v>
      </c>
      <c r="AK61" s="36">
        <f t="shared" si="10"/>
        <v>-5.8762350494019788</v>
      </c>
      <c r="AL61" s="63">
        <v>5951</v>
      </c>
      <c r="AM61" s="63">
        <v>6214</v>
      </c>
      <c r="AN61" s="63">
        <v>13200</v>
      </c>
      <c r="AO61" s="36">
        <f t="shared" si="11"/>
        <v>-1.9924242424242455</v>
      </c>
      <c r="AP61" s="63">
        <v>5117</v>
      </c>
      <c r="AQ61" s="63">
        <v>6843</v>
      </c>
      <c r="AR61" s="63">
        <v>13176</v>
      </c>
      <c r="AS61" s="36">
        <f t="shared" si="12"/>
        <v>-13.099574984820883</v>
      </c>
      <c r="AT61" s="63">
        <v>5014</v>
      </c>
      <c r="AU61" s="63">
        <v>7175</v>
      </c>
      <c r="AV61" s="63">
        <v>13297</v>
      </c>
      <c r="AW61" s="36">
        <f t="shared" si="13"/>
        <v>-16.251786117169289</v>
      </c>
      <c r="AX61" s="48">
        <v>9843</v>
      </c>
      <c r="AY61" s="48">
        <v>11784</v>
      </c>
      <c r="AZ61" s="48">
        <v>22220</v>
      </c>
      <c r="BA61" s="36">
        <f t="shared" si="14"/>
        <v>-8.7353735373537411</v>
      </c>
      <c r="BB61" s="48">
        <v>6106</v>
      </c>
      <c r="BC61" s="48">
        <v>14559</v>
      </c>
      <c r="BD61" s="48">
        <v>21622</v>
      </c>
      <c r="BE61" s="36">
        <f t="shared" si="15"/>
        <v>-39.094440847285171</v>
      </c>
      <c r="BF61" s="48">
        <v>9927</v>
      </c>
      <c r="BG61" s="48">
        <v>11060</v>
      </c>
      <c r="BH61" s="48">
        <v>21039</v>
      </c>
      <c r="BI61" s="36">
        <f t="shared" si="16"/>
        <v>-5.3852369409192473</v>
      </c>
      <c r="BJ61" s="48">
        <v>9177</v>
      </c>
      <c r="BK61" s="48">
        <v>11958</v>
      </c>
      <c r="BL61" s="48">
        <v>21174</v>
      </c>
      <c r="BM61" s="36">
        <f t="shared" si="17"/>
        <v>-13.134032303768773</v>
      </c>
      <c r="BN61" s="48">
        <v>8830</v>
      </c>
      <c r="BO61" s="48">
        <v>11843</v>
      </c>
      <c r="BP61" s="48">
        <v>20710</v>
      </c>
      <c r="BQ61" s="36">
        <f t="shared" si="18"/>
        <v>-14.548527281506512</v>
      </c>
    </row>
    <row r="62" spans="1:69" x14ac:dyDescent="0.2">
      <c r="A62" s="55" t="s">
        <v>92</v>
      </c>
      <c r="B62" s="56">
        <f t="shared" si="0"/>
        <v>1.5803527336733894</v>
      </c>
      <c r="C62" s="57">
        <f t="shared" si="19"/>
        <v>5.8231111289141051</v>
      </c>
      <c r="D62" s="58">
        <f t="shared" si="1"/>
        <v>5.2991075858934469</v>
      </c>
      <c r="E62" s="57">
        <f t="shared" si="2"/>
        <v>-6.3811605137873837</v>
      </c>
      <c r="F62" s="59">
        <v>11389</v>
      </c>
      <c r="G62" s="60">
        <v>10369</v>
      </c>
      <c r="H62" s="60">
        <v>23950</v>
      </c>
      <c r="I62" s="61">
        <f t="shared" si="3"/>
        <v>4.2588726513569934</v>
      </c>
      <c r="J62" s="59">
        <v>13080</v>
      </c>
      <c r="K62" s="60">
        <v>9790</v>
      </c>
      <c r="L62" s="60">
        <v>22915</v>
      </c>
      <c r="M62" s="36">
        <f t="shared" si="4"/>
        <v>14.357407811477202</v>
      </c>
      <c r="N62" s="59">
        <v>11800</v>
      </c>
      <c r="O62" s="60">
        <v>10904</v>
      </c>
      <c r="P62" s="60">
        <v>22740</v>
      </c>
      <c r="Q62" s="36">
        <f t="shared" si="5"/>
        <v>3.9401934916446777</v>
      </c>
      <c r="R62" s="60">
        <v>11473</v>
      </c>
      <c r="S62" s="60">
        <v>11305</v>
      </c>
      <c r="T62" s="60">
        <v>22827</v>
      </c>
      <c r="U62" s="26">
        <f t="shared" si="6"/>
        <v>0.73597056117754578</v>
      </c>
      <c r="V62" s="62">
        <v>6986</v>
      </c>
      <c r="W62" s="63">
        <v>6567</v>
      </c>
      <c r="X62" s="63">
        <v>14004</v>
      </c>
      <c r="Y62" s="36">
        <f t="shared" si="7"/>
        <v>2.9920022850614068</v>
      </c>
      <c r="Z62" s="63">
        <v>7390</v>
      </c>
      <c r="AA62" s="63">
        <v>5796</v>
      </c>
      <c r="AB62" s="63">
        <v>13854</v>
      </c>
      <c r="AC62" s="36">
        <f t="shared" si="8"/>
        <v>11.505702324238493</v>
      </c>
      <c r="AD62" s="63">
        <v>7602</v>
      </c>
      <c r="AE62" s="63">
        <v>6111</v>
      </c>
      <c r="AF62" s="63">
        <v>13721</v>
      </c>
      <c r="AG62" s="36">
        <f t="shared" si="9"/>
        <v>10.866554915822457</v>
      </c>
      <c r="AH62" s="63">
        <v>7150</v>
      </c>
      <c r="AI62" s="63">
        <v>6200</v>
      </c>
      <c r="AJ62" s="63">
        <v>13983</v>
      </c>
      <c r="AK62" s="36">
        <f t="shared" si="10"/>
        <v>6.7939640992633885</v>
      </c>
      <c r="AL62" s="63">
        <v>7161</v>
      </c>
      <c r="AM62" s="63">
        <v>5666</v>
      </c>
      <c r="AN62" s="63">
        <v>13649</v>
      </c>
      <c r="AO62" s="36">
        <f t="shared" si="11"/>
        <v>10.953183383398047</v>
      </c>
      <c r="AP62" s="63">
        <v>6192</v>
      </c>
      <c r="AQ62" s="63">
        <v>6424</v>
      </c>
      <c r="AR62" s="63">
        <v>13684</v>
      </c>
      <c r="AS62" s="36">
        <f t="shared" si="12"/>
        <v>-1.6954106986261375</v>
      </c>
      <c r="AT62" s="63">
        <v>6133</v>
      </c>
      <c r="AU62" s="63">
        <v>6728</v>
      </c>
      <c r="AV62" s="63">
        <v>13766</v>
      </c>
      <c r="AW62" s="36">
        <f t="shared" si="13"/>
        <v>-4.3222432079035258</v>
      </c>
      <c r="AX62" s="48">
        <v>11289</v>
      </c>
      <c r="AY62" s="48">
        <v>11094</v>
      </c>
      <c r="AZ62" s="48">
        <v>22889</v>
      </c>
      <c r="BA62" s="36">
        <f t="shared" si="14"/>
        <v>0.85193761195334061</v>
      </c>
      <c r="BB62" s="48">
        <v>7253</v>
      </c>
      <c r="BC62" s="48">
        <v>14105</v>
      </c>
      <c r="BD62" s="48">
        <v>22256</v>
      </c>
      <c r="BE62" s="36">
        <f t="shared" si="15"/>
        <v>-30.787203450754859</v>
      </c>
      <c r="BF62" s="48">
        <v>9925</v>
      </c>
      <c r="BG62" s="48">
        <v>12049</v>
      </c>
      <c r="BH62" s="48">
        <v>22042</v>
      </c>
      <c r="BI62" s="36">
        <f t="shared" si="16"/>
        <v>-9.6361491697668118</v>
      </c>
      <c r="BJ62" s="48">
        <v>10785</v>
      </c>
      <c r="BK62" s="48">
        <v>10856</v>
      </c>
      <c r="BL62" s="48">
        <v>21686</v>
      </c>
      <c r="BM62" s="36">
        <f t="shared" si="17"/>
        <v>-0.32740016600571464</v>
      </c>
      <c r="BN62" s="48">
        <v>11416</v>
      </c>
      <c r="BO62" s="48">
        <v>9723</v>
      </c>
      <c r="BP62" s="48">
        <v>21181</v>
      </c>
      <c r="BQ62" s="36">
        <f t="shared" si="18"/>
        <v>7.9930126056371282</v>
      </c>
    </row>
    <row r="63" spans="1:69" x14ac:dyDescent="0.2">
      <c r="A63" s="55" t="s">
        <v>93</v>
      </c>
      <c r="B63" s="56">
        <f t="shared" si="0"/>
        <v>9.9915055599748914</v>
      </c>
      <c r="C63" s="57">
        <f t="shared" si="19"/>
        <v>18.923364416525772</v>
      </c>
      <c r="D63" s="58">
        <f t="shared" si="1"/>
        <v>10.368972327915543</v>
      </c>
      <c r="E63" s="57">
        <f t="shared" si="2"/>
        <v>0.68217993548336153</v>
      </c>
      <c r="F63" s="59">
        <v>11689</v>
      </c>
      <c r="G63" s="60">
        <v>9231</v>
      </c>
      <c r="H63" s="60">
        <v>23074</v>
      </c>
      <c r="I63" s="61">
        <f t="shared" si="3"/>
        <v>10.652682673138603</v>
      </c>
      <c r="J63" s="59">
        <v>13492</v>
      </c>
      <c r="K63" s="60">
        <v>8595</v>
      </c>
      <c r="L63" s="60">
        <v>22113</v>
      </c>
      <c r="M63" s="36">
        <f t="shared" si="4"/>
        <v>22.145344367566587</v>
      </c>
      <c r="N63" s="59">
        <v>13123</v>
      </c>
      <c r="O63" s="60">
        <v>8745</v>
      </c>
      <c r="P63" s="60">
        <v>21891</v>
      </c>
      <c r="Q63" s="36">
        <f t="shared" si="5"/>
        <v>19.999086382531633</v>
      </c>
      <c r="R63" s="60">
        <v>13471</v>
      </c>
      <c r="S63" s="60">
        <v>8448</v>
      </c>
      <c r="T63" s="60">
        <v>21938</v>
      </c>
      <c r="U63" s="26">
        <f t="shared" si="6"/>
        <v>22.896344242866263</v>
      </c>
      <c r="V63" s="62">
        <v>7891</v>
      </c>
      <c r="W63" s="63">
        <v>6795</v>
      </c>
      <c r="X63" s="63">
        <v>15241</v>
      </c>
      <c r="Y63" s="36">
        <f t="shared" si="7"/>
        <v>7.1911291909979633</v>
      </c>
      <c r="Z63" s="63">
        <v>8205</v>
      </c>
      <c r="AA63" s="63">
        <v>5925</v>
      </c>
      <c r="AB63" s="63">
        <v>15002</v>
      </c>
      <c r="AC63" s="36">
        <f t="shared" si="8"/>
        <v>15.197973603519527</v>
      </c>
      <c r="AD63" s="63">
        <v>9213</v>
      </c>
      <c r="AE63" s="63">
        <v>5586</v>
      </c>
      <c r="AF63" s="63">
        <v>14814</v>
      </c>
      <c r="AG63" s="36">
        <f t="shared" si="9"/>
        <v>24.48359659781288</v>
      </c>
      <c r="AH63" s="63">
        <v>8121</v>
      </c>
      <c r="AI63" s="63">
        <v>6338</v>
      </c>
      <c r="AJ63" s="63">
        <v>15207</v>
      </c>
      <c r="AK63" s="36">
        <f t="shared" si="10"/>
        <v>11.724863549681064</v>
      </c>
      <c r="AL63" s="63">
        <v>7977</v>
      </c>
      <c r="AM63" s="63">
        <v>5682</v>
      </c>
      <c r="AN63" s="63">
        <v>14706</v>
      </c>
      <c r="AO63" s="36">
        <f t="shared" si="11"/>
        <v>15.605875152998777</v>
      </c>
      <c r="AP63" s="63">
        <v>6795</v>
      </c>
      <c r="AQ63" s="63">
        <v>6767</v>
      </c>
      <c r="AR63" s="63">
        <v>14780</v>
      </c>
      <c r="AS63" s="36">
        <f t="shared" si="12"/>
        <v>0.18944519621109657</v>
      </c>
      <c r="AT63" s="63">
        <v>6714</v>
      </c>
      <c r="AU63" s="63">
        <v>6982</v>
      </c>
      <c r="AV63" s="63">
        <v>14806</v>
      </c>
      <c r="AW63" s="36">
        <f t="shared" si="13"/>
        <v>-1.810076995812504</v>
      </c>
      <c r="AX63" s="48">
        <v>12288</v>
      </c>
      <c r="AY63" s="48">
        <v>10072</v>
      </c>
      <c r="AZ63" s="48">
        <v>22880</v>
      </c>
      <c r="BA63" s="36">
        <f t="shared" si="14"/>
        <v>9.6853146853146832</v>
      </c>
      <c r="BB63" s="48">
        <v>7794</v>
      </c>
      <c r="BC63" s="48">
        <v>13632</v>
      </c>
      <c r="BD63" s="48">
        <v>22276</v>
      </c>
      <c r="BE63" s="36">
        <f t="shared" si="15"/>
        <v>-26.207577662057822</v>
      </c>
      <c r="BF63" s="48">
        <v>10708</v>
      </c>
      <c r="BG63" s="48">
        <v>11379</v>
      </c>
      <c r="BH63" s="48">
        <v>22149</v>
      </c>
      <c r="BI63" s="36">
        <f t="shared" si="16"/>
        <v>-3.0294821436633699</v>
      </c>
      <c r="BJ63" s="48">
        <v>11288</v>
      </c>
      <c r="BK63" s="48">
        <v>9844</v>
      </c>
      <c r="BL63" s="48">
        <v>21176</v>
      </c>
      <c r="BM63" s="36">
        <f t="shared" si="17"/>
        <v>6.8190404231205095</v>
      </c>
      <c r="BN63" s="48">
        <v>12197</v>
      </c>
      <c r="BO63" s="48">
        <v>8802</v>
      </c>
      <c r="BP63" s="48">
        <v>21030</v>
      </c>
      <c r="BQ63" s="36">
        <f t="shared" si="18"/>
        <v>16.143604374702807</v>
      </c>
    </row>
    <row r="64" spans="1:69" x14ac:dyDescent="0.2">
      <c r="A64" s="55" t="s">
        <v>117</v>
      </c>
      <c r="B64" s="56">
        <f t="shared" si="0"/>
        <v>4.3529882699022124</v>
      </c>
      <c r="C64" s="57">
        <f t="shared" si="19"/>
        <v>9.7842904836102544</v>
      </c>
      <c r="D64" s="58">
        <f t="shared" si="1"/>
        <v>5.9791517534671046</v>
      </c>
      <c r="E64" s="57">
        <f t="shared" si="2"/>
        <v>-2.7044774273707235</v>
      </c>
      <c r="F64" s="59">
        <v>11748</v>
      </c>
      <c r="G64" s="60">
        <v>11454</v>
      </c>
      <c r="H64" s="60">
        <v>25515</v>
      </c>
      <c r="I64" s="61">
        <f t="shared" si="3"/>
        <v>1.1522633744855959</v>
      </c>
      <c r="J64" s="59">
        <v>12795</v>
      </c>
      <c r="K64" s="60">
        <v>10567</v>
      </c>
      <c r="L64" s="60">
        <v>24576</v>
      </c>
      <c r="M64" s="36">
        <f t="shared" si="4"/>
        <v>9.0657552083333321</v>
      </c>
      <c r="N64" s="59">
        <v>13986</v>
      </c>
      <c r="O64" s="60">
        <v>10349</v>
      </c>
      <c r="P64" s="60">
        <v>24364</v>
      </c>
      <c r="Q64" s="36">
        <f t="shared" si="5"/>
        <v>14.927762272204891</v>
      </c>
      <c r="R64" s="60">
        <v>13874</v>
      </c>
      <c r="S64" s="60">
        <v>10465</v>
      </c>
      <c r="T64" s="60">
        <v>24365</v>
      </c>
      <c r="U64" s="26">
        <f t="shared" si="6"/>
        <v>13.991381079417199</v>
      </c>
      <c r="V64" s="62">
        <v>8952</v>
      </c>
      <c r="W64" s="63">
        <v>7853</v>
      </c>
      <c r="X64" s="63">
        <v>17361</v>
      </c>
      <c r="Y64" s="36">
        <f t="shared" si="7"/>
        <v>6.3302805137952891</v>
      </c>
      <c r="Z64" s="63">
        <v>8451</v>
      </c>
      <c r="AA64" s="63">
        <v>7719</v>
      </c>
      <c r="AB64" s="63">
        <v>17159</v>
      </c>
      <c r="AC64" s="36">
        <f t="shared" si="8"/>
        <v>4.2659828661343884</v>
      </c>
      <c r="AD64" s="63">
        <v>9529</v>
      </c>
      <c r="AE64" s="63">
        <v>7444</v>
      </c>
      <c r="AF64" s="63">
        <v>16994</v>
      </c>
      <c r="AG64" s="36">
        <f t="shared" si="9"/>
        <v>12.269036130398964</v>
      </c>
      <c r="AH64" s="63">
        <v>9115</v>
      </c>
      <c r="AI64" s="63">
        <v>7454</v>
      </c>
      <c r="AJ64" s="63">
        <v>17311</v>
      </c>
      <c r="AK64" s="36">
        <f t="shared" si="10"/>
        <v>9.5950551672347011</v>
      </c>
      <c r="AL64" s="63">
        <v>8984</v>
      </c>
      <c r="AM64" s="63">
        <v>6775</v>
      </c>
      <c r="AN64" s="63">
        <v>16869</v>
      </c>
      <c r="AO64" s="36">
        <f t="shared" si="11"/>
        <v>13.095026379749836</v>
      </c>
      <c r="AP64" s="63">
        <v>7695</v>
      </c>
      <c r="AQ64" s="63">
        <v>7881</v>
      </c>
      <c r="AR64" s="63">
        <v>16944</v>
      </c>
      <c r="AS64" s="36">
        <f t="shared" si="12"/>
        <v>-1.09773371104816</v>
      </c>
      <c r="AT64" s="63">
        <v>7711</v>
      </c>
      <c r="AU64" s="63">
        <v>8154</v>
      </c>
      <c r="AV64" s="63">
        <v>17015</v>
      </c>
      <c r="AW64" s="36">
        <f t="shared" si="13"/>
        <v>-2.6035850719952958</v>
      </c>
      <c r="AX64" s="48">
        <v>13178</v>
      </c>
      <c r="AY64" s="48">
        <v>11759</v>
      </c>
      <c r="AZ64" s="48">
        <v>25432</v>
      </c>
      <c r="BA64" s="36">
        <f t="shared" si="14"/>
        <v>5.5795847750865049</v>
      </c>
      <c r="BB64" s="48">
        <v>8719</v>
      </c>
      <c r="BC64" s="48">
        <v>15198</v>
      </c>
      <c r="BD64" s="48">
        <v>24765</v>
      </c>
      <c r="BE64" s="36">
        <f t="shared" si="15"/>
        <v>-26.161922067433874</v>
      </c>
      <c r="BF64" s="48">
        <v>11046</v>
      </c>
      <c r="BG64" s="48">
        <v>12057</v>
      </c>
      <c r="BH64" s="48">
        <v>24285</v>
      </c>
      <c r="BI64" s="36">
        <f t="shared" si="16"/>
        <v>-4.16306361951822</v>
      </c>
      <c r="BJ64" s="48">
        <v>12529</v>
      </c>
      <c r="BK64" s="48">
        <v>11005</v>
      </c>
      <c r="BL64" s="48">
        <v>23577</v>
      </c>
      <c r="BM64" s="36">
        <f t="shared" si="17"/>
        <v>6.4639267082325977</v>
      </c>
      <c r="BN64" s="48">
        <v>12374</v>
      </c>
      <c r="BO64" s="48">
        <v>11248</v>
      </c>
      <c r="BP64" s="48">
        <v>23660</v>
      </c>
      <c r="BQ64" s="36">
        <f t="shared" si="18"/>
        <v>4.7590870667793714</v>
      </c>
    </row>
    <row r="65" spans="1:69" x14ac:dyDescent="0.2">
      <c r="A65" s="55" t="s">
        <v>115</v>
      </c>
      <c r="B65" s="56">
        <f t="shared" si="0"/>
        <v>8.0251502182721861</v>
      </c>
      <c r="C65" s="57">
        <f t="shared" si="19"/>
        <v>19.021668458660713</v>
      </c>
      <c r="D65" s="58">
        <f t="shared" si="1"/>
        <v>5.1523995102756244</v>
      </c>
      <c r="E65" s="57">
        <f t="shared" si="2"/>
        <v>-9.8617314119782765E-2</v>
      </c>
      <c r="F65" s="59">
        <v>12600</v>
      </c>
      <c r="G65" s="60">
        <v>9980</v>
      </c>
      <c r="H65" s="60">
        <v>24650</v>
      </c>
      <c r="I65" s="61">
        <f t="shared" si="3"/>
        <v>10.628803245436108</v>
      </c>
      <c r="J65" s="59">
        <v>13521</v>
      </c>
      <c r="K65" s="60">
        <v>9459</v>
      </c>
      <c r="L65" s="60">
        <v>23360</v>
      </c>
      <c r="M65" s="36">
        <f t="shared" si="4"/>
        <v>17.388698630136989</v>
      </c>
      <c r="N65" s="59">
        <v>14836</v>
      </c>
      <c r="O65" s="60">
        <v>8874</v>
      </c>
      <c r="P65" s="60">
        <v>23734</v>
      </c>
      <c r="Q65" s="36">
        <f t="shared" si="5"/>
        <v>25.12008089660403</v>
      </c>
      <c r="R65" s="60">
        <v>14565</v>
      </c>
      <c r="S65" s="60">
        <v>9124</v>
      </c>
      <c r="T65" s="60">
        <v>23709</v>
      </c>
      <c r="U65" s="26">
        <f t="shared" si="6"/>
        <v>22.949091062465733</v>
      </c>
      <c r="V65" s="62">
        <v>8568</v>
      </c>
      <c r="W65" s="63">
        <v>7983</v>
      </c>
      <c r="X65" s="63">
        <v>17094</v>
      </c>
      <c r="Y65" s="36">
        <f t="shared" si="7"/>
        <v>3.4222534222534238</v>
      </c>
      <c r="Z65" s="63">
        <v>8635</v>
      </c>
      <c r="AA65" s="63">
        <v>7211</v>
      </c>
      <c r="AB65" s="63">
        <v>16902</v>
      </c>
      <c r="AC65" s="36">
        <f t="shared" si="8"/>
        <v>8.4250384569873376</v>
      </c>
      <c r="AD65" s="63">
        <v>9730</v>
      </c>
      <c r="AE65" s="63">
        <v>7028</v>
      </c>
      <c r="AF65" s="63">
        <v>16771</v>
      </c>
      <c r="AG65" s="36">
        <f t="shared" si="9"/>
        <v>16.111144237075901</v>
      </c>
      <c r="AH65" s="63">
        <v>8920</v>
      </c>
      <c r="AI65" s="63">
        <v>7417</v>
      </c>
      <c r="AJ65" s="63">
        <v>17040</v>
      </c>
      <c r="AK65" s="36">
        <f t="shared" si="10"/>
        <v>8.8204225352112697</v>
      </c>
      <c r="AL65" s="63">
        <v>8782</v>
      </c>
      <c r="AM65" s="63">
        <v>6798</v>
      </c>
      <c r="AN65" s="63">
        <v>16635</v>
      </c>
      <c r="AO65" s="36">
        <f t="shared" si="11"/>
        <v>11.926660655244969</v>
      </c>
      <c r="AP65" s="63">
        <v>7184</v>
      </c>
      <c r="AQ65" s="63">
        <v>8573</v>
      </c>
      <c r="AR65" s="63">
        <v>16757</v>
      </c>
      <c r="AS65" s="36">
        <f t="shared" si="12"/>
        <v>-8.2890732231306323</v>
      </c>
      <c r="AT65" s="63">
        <v>7440</v>
      </c>
      <c r="AU65" s="63">
        <v>8166</v>
      </c>
      <c r="AV65" s="63">
        <v>16691</v>
      </c>
      <c r="AW65" s="36">
        <f t="shared" si="13"/>
        <v>-4.3496495117128937</v>
      </c>
      <c r="AX65" s="48">
        <v>12813</v>
      </c>
      <c r="AY65" s="48">
        <v>10857</v>
      </c>
      <c r="AZ65" s="48">
        <v>24141</v>
      </c>
      <c r="BA65" s="36">
        <f t="shared" si="14"/>
        <v>8.1023984093451027</v>
      </c>
      <c r="BB65" s="48">
        <v>8304</v>
      </c>
      <c r="BC65" s="48">
        <v>14532</v>
      </c>
      <c r="BD65" s="48">
        <v>23630</v>
      </c>
      <c r="BE65" s="36">
        <f t="shared" si="15"/>
        <v>-26.356326703343207</v>
      </c>
      <c r="BF65" s="48">
        <v>11193</v>
      </c>
      <c r="BG65" s="48">
        <v>11590</v>
      </c>
      <c r="BH65" s="48">
        <v>23284</v>
      </c>
      <c r="BI65" s="36">
        <f t="shared" si="16"/>
        <v>-1.7050334993987282</v>
      </c>
      <c r="BJ65" s="48">
        <v>12067</v>
      </c>
      <c r="BK65" s="48">
        <v>11024</v>
      </c>
      <c r="BL65" s="48">
        <v>23120</v>
      </c>
      <c r="BM65" s="36">
        <f t="shared" si="17"/>
        <v>4.5112456747404828</v>
      </c>
      <c r="BN65" s="48">
        <v>13033</v>
      </c>
      <c r="BO65" s="48">
        <v>9638</v>
      </c>
      <c r="BP65" s="48">
        <v>22702</v>
      </c>
      <c r="BQ65" s="36">
        <f t="shared" si="18"/>
        <v>14.954629548057435</v>
      </c>
    </row>
    <row r="66" spans="1:69" x14ac:dyDescent="0.2">
      <c r="A66" s="55" t="s">
        <v>102</v>
      </c>
      <c r="B66" s="56">
        <f t="shared" si="0"/>
        <v>2.0642159726603233</v>
      </c>
      <c r="C66" s="57">
        <f t="shared" si="19"/>
        <v>10.811696730829954</v>
      </c>
      <c r="D66" s="58">
        <f t="shared" si="1"/>
        <v>0.37762405603748828</v>
      </c>
      <c r="E66" s="57">
        <f t="shared" si="2"/>
        <v>-4.9966728688864723</v>
      </c>
      <c r="F66" s="59">
        <v>11122</v>
      </c>
      <c r="G66" s="60">
        <v>11055</v>
      </c>
      <c r="H66" s="60">
        <v>24291</v>
      </c>
      <c r="I66" s="61">
        <f t="shared" si="3"/>
        <v>0.27582232102424942</v>
      </c>
      <c r="J66" s="59">
        <v>11433</v>
      </c>
      <c r="K66" s="60">
        <v>10357</v>
      </c>
      <c r="L66" s="60">
        <v>23244</v>
      </c>
      <c r="M66" s="36">
        <f t="shared" si="4"/>
        <v>4.629151609017379</v>
      </c>
      <c r="N66" s="59">
        <v>14124</v>
      </c>
      <c r="O66" s="60">
        <v>9363</v>
      </c>
      <c r="P66" s="60">
        <v>23514</v>
      </c>
      <c r="Q66" s="36">
        <f t="shared" si="5"/>
        <v>20.247512120438888</v>
      </c>
      <c r="R66" s="60">
        <v>13793</v>
      </c>
      <c r="S66" s="60">
        <v>9564</v>
      </c>
      <c r="T66" s="60">
        <v>23372</v>
      </c>
      <c r="U66" s="26">
        <f t="shared" si="6"/>
        <v>18.094300872839298</v>
      </c>
      <c r="V66" s="62">
        <v>8507</v>
      </c>
      <c r="W66" s="63">
        <v>8615</v>
      </c>
      <c r="X66" s="63">
        <v>17692</v>
      </c>
      <c r="Y66" s="36">
        <f t="shared" si="7"/>
        <v>-0.61044539905041884</v>
      </c>
      <c r="Z66" s="63">
        <v>7967</v>
      </c>
      <c r="AA66" s="63">
        <v>8392</v>
      </c>
      <c r="AB66" s="63">
        <v>17420</v>
      </c>
      <c r="AC66" s="36">
        <f t="shared" si="8"/>
        <v>-2.4397244546498276</v>
      </c>
      <c r="AD66" s="63">
        <v>9531</v>
      </c>
      <c r="AE66" s="63">
        <v>7926</v>
      </c>
      <c r="AF66" s="63">
        <v>17470</v>
      </c>
      <c r="AG66" s="36">
        <f t="shared" si="9"/>
        <v>9.1871780194619337</v>
      </c>
      <c r="AH66" s="63">
        <v>8745</v>
      </c>
      <c r="AI66" s="63">
        <v>8061</v>
      </c>
      <c r="AJ66" s="63">
        <v>17630</v>
      </c>
      <c r="AK66" s="36">
        <f t="shared" si="10"/>
        <v>3.8797504254112325</v>
      </c>
      <c r="AL66" s="63">
        <v>8662</v>
      </c>
      <c r="AM66" s="63">
        <v>7314</v>
      </c>
      <c r="AN66" s="63">
        <v>17119</v>
      </c>
      <c r="AO66" s="36">
        <f t="shared" si="11"/>
        <v>7.8742917226473477</v>
      </c>
      <c r="AP66" s="63">
        <v>7234</v>
      </c>
      <c r="AQ66" s="63">
        <v>8728</v>
      </c>
      <c r="AR66" s="63">
        <v>17262</v>
      </c>
      <c r="AS66" s="36">
        <f t="shared" si="12"/>
        <v>-8.6548488008342019</v>
      </c>
      <c r="AT66" s="63">
        <v>7440</v>
      </c>
      <c r="AU66" s="63">
        <v>8577</v>
      </c>
      <c r="AV66" s="63">
        <v>17246</v>
      </c>
      <c r="AW66" s="36">
        <f t="shared" si="13"/>
        <v>-6.5928331207236459</v>
      </c>
      <c r="AX66" s="48">
        <v>12048</v>
      </c>
      <c r="AY66" s="48">
        <v>11373</v>
      </c>
      <c r="AZ66" s="48">
        <v>23869</v>
      </c>
      <c r="BA66" s="36">
        <f t="shared" si="14"/>
        <v>2.8279358163308066</v>
      </c>
      <c r="BB66" s="48">
        <v>7891</v>
      </c>
      <c r="BC66" s="48">
        <v>14685</v>
      </c>
      <c r="BD66" s="48">
        <v>23343</v>
      </c>
      <c r="BE66" s="36">
        <f t="shared" si="15"/>
        <v>-29.105085036199291</v>
      </c>
      <c r="BF66" s="48">
        <v>10234</v>
      </c>
      <c r="BG66" s="48">
        <v>10919</v>
      </c>
      <c r="BH66" s="48">
        <v>22673</v>
      </c>
      <c r="BI66" s="36">
        <f t="shared" si="16"/>
        <v>-3.0212146606095338</v>
      </c>
      <c r="BJ66" s="48">
        <v>11318</v>
      </c>
      <c r="BK66" s="48">
        <v>11730</v>
      </c>
      <c r="BL66" s="48">
        <v>23081</v>
      </c>
      <c r="BM66" s="36">
        <f t="shared" si="17"/>
        <v>-1.7850179801568389</v>
      </c>
      <c r="BN66" s="48">
        <v>12100</v>
      </c>
      <c r="BO66" s="48">
        <v>10707</v>
      </c>
      <c r="BP66" s="48">
        <v>22836</v>
      </c>
      <c r="BQ66" s="36">
        <f t="shared" si="18"/>
        <v>6.1000175162024934</v>
      </c>
    </row>
    <row r="67" spans="1:69" x14ac:dyDescent="0.2">
      <c r="A67" s="55" t="s">
        <v>82</v>
      </c>
      <c r="B67" s="56">
        <f t="shared" si="0"/>
        <v>-20.083061386698741</v>
      </c>
      <c r="C67" s="57">
        <f t="shared" si="19"/>
        <v>-14.122994497070886</v>
      </c>
      <c r="D67" s="58">
        <f t="shared" si="1"/>
        <v>-19.788145603739942</v>
      </c>
      <c r="E67" s="57">
        <f t="shared" si="2"/>
        <v>-26.338044059285401</v>
      </c>
      <c r="F67" s="59">
        <v>11120</v>
      </c>
      <c r="G67" s="60">
        <v>9661</v>
      </c>
      <c r="H67" s="60">
        <v>22614</v>
      </c>
      <c r="I67" s="61">
        <f t="shared" si="3"/>
        <v>6.4517555496595049</v>
      </c>
      <c r="J67" s="59">
        <v>10055</v>
      </c>
      <c r="K67" s="60">
        <v>12308</v>
      </c>
      <c r="L67" s="60">
        <v>22405</v>
      </c>
      <c r="M67" s="36">
        <f t="shared" si="4"/>
        <v>-10.055791118054008</v>
      </c>
      <c r="N67" s="59">
        <v>8023</v>
      </c>
      <c r="O67" s="60">
        <v>13729</v>
      </c>
      <c r="P67" s="60">
        <v>21790</v>
      </c>
      <c r="Q67" s="36">
        <f t="shared" si="5"/>
        <v>-26.186324001835704</v>
      </c>
      <c r="R67" s="60">
        <v>8017</v>
      </c>
      <c r="S67" s="60">
        <v>13874</v>
      </c>
      <c r="T67" s="60">
        <v>21935</v>
      </c>
      <c r="U67" s="26">
        <f t="shared" si="6"/>
        <v>-26.701618418053336</v>
      </c>
      <c r="V67" s="62">
        <v>6842</v>
      </c>
      <c r="W67" s="63">
        <v>10955</v>
      </c>
      <c r="X67" s="63">
        <v>18696</v>
      </c>
      <c r="Y67" s="36">
        <f t="shared" si="7"/>
        <v>-21.999358151476251</v>
      </c>
      <c r="Z67" s="63">
        <v>8239</v>
      </c>
      <c r="AA67" s="63">
        <v>9588</v>
      </c>
      <c r="AB67" s="63">
        <v>18660</v>
      </c>
      <c r="AC67" s="36">
        <f t="shared" si="8"/>
        <v>-7.2293676312968955</v>
      </c>
      <c r="AD67" s="63">
        <v>6297</v>
      </c>
      <c r="AE67" s="63">
        <v>12067</v>
      </c>
      <c r="AF67" s="63">
        <v>18409</v>
      </c>
      <c r="AG67" s="36">
        <f t="shared" si="9"/>
        <v>-31.343364658590911</v>
      </c>
      <c r="AH67" s="63">
        <v>6856</v>
      </c>
      <c r="AI67" s="63">
        <v>10570</v>
      </c>
      <c r="AJ67" s="63">
        <v>18568</v>
      </c>
      <c r="AK67" s="36">
        <f t="shared" si="10"/>
        <v>-20.00215424386041</v>
      </c>
      <c r="AL67" s="63">
        <v>7004</v>
      </c>
      <c r="AM67" s="63">
        <v>9655</v>
      </c>
      <c r="AN67" s="63">
        <v>18043</v>
      </c>
      <c r="AO67" s="36">
        <f t="shared" si="11"/>
        <v>-14.692678601119546</v>
      </c>
      <c r="AP67" s="63">
        <v>6573</v>
      </c>
      <c r="AQ67" s="63">
        <v>9780</v>
      </c>
      <c r="AR67" s="63">
        <v>18119</v>
      </c>
      <c r="AS67" s="36">
        <f t="shared" si="12"/>
        <v>-17.699652298691976</v>
      </c>
      <c r="AT67" s="63">
        <v>5989</v>
      </c>
      <c r="AU67" s="63">
        <v>10654</v>
      </c>
      <c r="AV67" s="63">
        <v>18258</v>
      </c>
      <c r="AW67" s="36">
        <f t="shared" si="13"/>
        <v>-25.550443641143605</v>
      </c>
      <c r="AX67" s="48">
        <v>9739</v>
      </c>
      <c r="AY67" s="48">
        <v>12718</v>
      </c>
      <c r="AZ67" s="48">
        <v>23098</v>
      </c>
      <c r="BA67" s="36">
        <f t="shared" si="14"/>
        <v>-12.897220538574766</v>
      </c>
      <c r="BB67" s="48">
        <v>6163</v>
      </c>
      <c r="BC67" s="48">
        <v>15360</v>
      </c>
      <c r="BD67" s="48">
        <v>22329</v>
      </c>
      <c r="BE67" s="36">
        <f t="shared" si="15"/>
        <v>-41.188588830668635</v>
      </c>
      <c r="BF67" s="48">
        <v>9923</v>
      </c>
      <c r="BG67" s="48">
        <v>12815</v>
      </c>
      <c r="BH67" s="48">
        <v>22811</v>
      </c>
      <c r="BI67" s="36">
        <f t="shared" si="16"/>
        <v>-12.678093902064791</v>
      </c>
      <c r="BJ67" s="48">
        <v>7623</v>
      </c>
      <c r="BK67" s="48">
        <v>14512</v>
      </c>
      <c r="BL67" s="48">
        <v>22177</v>
      </c>
      <c r="BM67" s="36">
        <f t="shared" si="17"/>
        <v>-31.063714659331737</v>
      </c>
      <c r="BN67" s="48">
        <v>7228</v>
      </c>
      <c r="BO67" s="48">
        <v>14671</v>
      </c>
      <c r="BP67" s="48">
        <v>21980</v>
      </c>
      <c r="BQ67" s="36">
        <f t="shared" si="18"/>
        <v>-33.862602365787076</v>
      </c>
    </row>
    <row r="68" spans="1:69" x14ac:dyDescent="0.2">
      <c r="A68" s="55" t="s">
        <v>63</v>
      </c>
      <c r="B68" s="56">
        <f t="shared" ref="B68:B131" si="20">AVERAGE(C68:E68)</f>
        <v>-21.961812904204283</v>
      </c>
      <c r="C68" s="57">
        <f t="shared" si="19"/>
        <v>-15.663910945139866</v>
      </c>
      <c r="D68" s="58">
        <f t="shared" ref="D68:D131" si="21">AVERAGE(Y68,AC68,AG68,AK68,AO68,AS68,AW68)</f>
        <v>-21.414263717973824</v>
      </c>
      <c r="E68" s="57">
        <f t="shared" ref="E68:E131" si="22">AVERAGE(BA68,BE68,BI68,BM68,BQ68)</f>
        <v>-28.807264049499167</v>
      </c>
      <c r="F68" s="59">
        <v>9827</v>
      </c>
      <c r="G68" s="60">
        <v>11566</v>
      </c>
      <c r="H68" s="60">
        <v>23281</v>
      </c>
      <c r="I68" s="61">
        <f t="shared" ref="I68:I131" si="23">100*((F68/H68)-(G68/H68))</f>
        <v>-7.4696104119238882</v>
      </c>
      <c r="J68" s="59">
        <v>9651</v>
      </c>
      <c r="K68" s="60">
        <v>13426</v>
      </c>
      <c r="L68" s="60">
        <v>23111</v>
      </c>
      <c r="M68" s="36">
        <f t="shared" ref="M68:M131" si="24">100*((J68/L68)-(K68/L68))</f>
        <v>-16.334213145255504</v>
      </c>
      <c r="N68" s="59">
        <v>8900</v>
      </c>
      <c r="O68" s="60">
        <v>13248</v>
      </c>
      <c r="P68" s="60">
        <v>22178</v>
      </c>
      <c r="Q68" s="36">
        <f t="shared" ref="Q68:Q131" si="25">100*((N68/P68)-(O68/P68))</f>
        <v>-19.605013977815851</v>
      </c>
      <c r="R68" s="60">
        <v>9090</v>
      </c>
      <c r="S68" s="60">
        <v>13429</v>
      </c>
      <c r="T68" s="60">
        <v>22544</v>
      </c>
      <c r="U68" s="26">
        <f t="shared" ref="U68:U83" si="26">100*((R68/T68)-(S68/T68))</f>
        <v>-19.246806245564223</v>
      </c>
      <c r="V68" s="62">
        <v>5774</v>
      </c>
      <c r="W68" s="63">
        <v>9978</v>
      </c>
      <c r="X68" s="63">
        <v>16239</v>
      </c>
      <c r="Y68" s="36">
        <f t="shared" ref="Y68:Y131" si="27">100*((V68/X68)-(W68/X68))</f>
        <v>-25.888293614138803</v>
      </c>
      <c r="Z68" s="63">
        <v>6878</v>
      </c>
      <c r="AA68" s="63">
        <v>8776</v>
      </c>
      <c r="AB68" s="63">
        <v>16217</v>
      </c>
      <c r="AC68" s="36">
        <f t="shared" ref="AC68:AC131" si="28">100*((Z68/AB68)-(AA68/AB68))</f>
        <v>-11.703767651230196</v>
      </c>
      <c r="AD68" s="63">
        <v>6041</v>
      </c>
      <c r="AE68" s="63">
        <v>9956</v>
      </c>
      <c r="AF68" s="63">
        <v>16016</v>
      </c>
      <c r="AG68" s="36">
        <f t="shared" ref="AG68:AG131" si="29">100*((AD68/AF68)-(AE68/AF68))</f>
        <v>-24.44430569430569</v>
      </c>
      <c r="AH68" s="63">
        <v>5924</v>
      </c>
      <c r="AI68" s="63">
        <v>9482</v>
      </c>
      <c r="AJ68" s="63">
        <v>16177</v>
      </c>
      <c r="AK68" s="36">
        <f t="shared" ref="AK68:AK131" si="30">100*((AH68/AJ68)-(AI68/AJ68))</f>
        <v>-21.994189281078079</v>
      </c>
      <c r="AL68" s="63">
        <v>6067</v>
      </c>
      <c r="AM68" s="63">
        <v>8748</v>
      </c>
      <c r="AN68" s="63">
        <v>15788</v>
      </c>
      <c r="AO68" s="36">
        <f t="shared" ref="AO68:AO131" si="31">100*((AL68/AN68)-(AM68/AN68))</f>
        <v>-16.981251583481122</v>
      </c>
      <c r="AP68" s="63">
        <v>5558</v>
      </c>
      <c r="AQ68" s="63">
        <v>9041</v>
      </c>
      <c r="AR68" s="63">
        <v>15821</v>
      </c>
      <c r="AS68" s="36">
        <f t="shared" ref="AS68:AS131" si="32">100*((AP68/AR68)-(AQ68/AR68))</f>
        <v>-22.015043296883892</v>
      </c>
      <c r="AT68" s="63">
        <v>5260</v>
      </c>
      <c r="AU68" s="63">
        <v>9532</v>
      </c>
      <c r="AV68" s="63">
        <v>15897</v>
      </c>
      <c r="AW68" s="36">
        <f t="shared" ref="AW68:AW131" si="33">100*((AT68/AV68)-(AU68/AV68))</f>
        <v>-26.872994904698999</v>
      </c>
      <c r="AX68" s="48">
        <v>8895</v>
      </c>
      <c r="AY68" s="48">
        <v>14047</v>
      </c>
      <c r="AZ68" s="48">
        <v>23419</v>
      </c>
      <c r="BA68" s="36">
        <f t="shared" ref="BA68:BA131" si="34">100*((AX68/AZ68)-(AY68/AZ68))</f>
        <v>-21.999231393313124</v>
      </c>
      <c r="BB68" s="48">
        <v>5926</v>
      </c>
      <c r="BC68" s="48">
        <v>16129</v>
      </c>
      <c r="BD68" s="48">
        <v>22666</v>
      </c>
      <c r="BE68" s="36">
        <f t="shared" ref="BE68:BE131" si="35">100*((BB68/BD68)-(BC68/BD68))</f>
        <v>-45.014559251742696</v>
      </c>
      <c r="BF68" s="48">
        <v>9219</v>
      </c>
      <c r="BG68" s="48">
        <v>13673</v>
      </c>
      <c r="BH68" s="48">
        <v>22954</v>
      </c>
      <c r="BI68" s="36">
        <f t="shared" ref="BI68:BI131" si="36">100*((BF68/BH68)-(BG68/BH68))</f>
        <v>-19.404025442188722</v>
      </c>
      <c r="BJ68" s="48">
        <v>7886</v>
      </c>
      <c r="BK68" s="48">
        <v>13915</v>
      </c>
      <c r="BL68" s="48">
        <v>21836</v>
      </c>
      <c r="BM68" s="36">
        <f t="shared" ref="BM68:BM131" si="37">100*((BJ68/BL68)-(BK68/BL68))</f>
        <v>-27.610368199303899</v>
      </c>
      <c r="BN68" s="48">
        <v>7727</v>
      </c>
      <c r="BO68" s="48">
        <v>14366</v>
      </c>
      <c r="BP68" s="48">
        <v>22124</v>
      </c>
      <c r="BQ68" s="36">
        <f t="shared" ref="BQ68:BQ131" si="38">100*((BN68/BP68)-(BO68/BP68))</f>
        <v>-30.008135960947392</v>
      </c>
    </row>
    <row r="69" spans="1:69" x14ac:dyDescent="0.2">
      <c r="A69" s="55" t="s">
        <v>17</v>
      </c>
      <c r="B69" s="56">
        <f t="shared" si="20"/>
        <v>-47.223832907280645</v>
      </c>
      <c r="C69" s="57">
        <f t="shared" ref="C69:C132" si="39">AVERAGE(I69,M69,Q69,U69)</f>
        <v>-49.824758442432405</v>
      </c>
      <c r="D69" s="58">
        <f t="shared" si="21"/>
        <v>-28.691138159345314</v>
      </c>
      <c r="E69" s="57">
        <f t="shared" si="22"/>
        <v>-63.155602120064216</v>
      </c>
      <c r="F69" s="59">
        <v>4175</v>
      </c>
      <c r="G69" s="60">
        <v>10832</v>
      </c>
      <c r="H69" s="60">
        <v>16103</v>
      </c>
      <c r="I69" s="61">
        <f t="shared" si="23"/>
        <v>-41.340122958454941</v>
      </c>
      <c r="J69" s="59">
        <v>5777</v>
      </c>
      <c r="K69" s="60">
        <v>9536</v>
      </c>
      <c r="L69" s="60">
        <v>15405</v>
      </c>
      <c r="M69" s="36">
        <f t="shared" si="24"/>
        <v>-24.401168451801357</v>
      </c>
      <c r="N69" s="59">
        <v>4684</v>
      </c>
      <c r="O69" s="60">
        <v>10262</v>
      </c>
      <c r="P69" s="60">
        <v>15006</v>
      </c>
      <c r="Q69" s="36">
        <f t="shared" si="25"/>
        <v>-37.171797947487676</v>
      </c>
      <c r="R69" s="60">
        <v>0</v>
      </c>
      <c r="S69" s="60">
        <v>11548</v>
      </c>
      <c r="T69" s="60">
        <v>11981</v>
      </c>
      <c r="U69" s="26">
        <f t="shared" si="26"/>
        <v>-96.385944411985648</v>
      </c>
      <c r="V69" s="62">
        <v>2855</v>
      </c>
      <c r="W69" s="63">
        <v>5856</v>
      </c>
      <c r="X69" s="63">
        <v>9063</v>
      </c>
      <c r="Y69" s="36">
        <f t="shared" si="27"/>
        <v>-33.112655853470152</v>
      </c>
      <c r="Z69" s="63">
        <v>3919</v>
      </c>
      <c r="AA69" s="63">
        <v>4986</v>
      </c>
      <c r="AB69" s="63">
        <v>8919</v>
      </c>
      <c r="AC69" s="36">
        <f t="shared" si="28"/>
        <v>-11.963224576746267</v>
      </c>
      <c r="AD69" s="63">
        <v>3077</v>
      </c>
      <c r="AE69" s="63">
        <v>5711</v>
      </c>
      <c r="AF69" s="63">
        <v>8806</v>
      </c>
      <c r="AG69" s="36">
        <f t="shared" si="29"/>
        <v>-29.911424029071082</v>
      </c>
      <c r="AH69" s="63">
        <v>2966</v>
      </c>
      <c r="AI69" s="63">
        <v>5619</v>
      </c>
      <c r="AJ69" s="63">
        <v>9043</v>
      </c>
      <c r="AK69" s="36">
        <f t="shared" si="30"/>
        <v>-29.337609200486568</v>
      </c>
      <c r="AL69" s="63">
        <v>3003</v>
      </c>
      <c r="AM69" s="63">
        <v>5212</v>
      </c>
      <c r="AN69" s="63">
        <v>8810</v>
      </c>
      <c r="AO69" s="36">
        <f t="shared" si="31"/>
        <v>-25.073779795686718</v>
      </c>
      <c r="AP69" s="63">
        <v>2519</v>
      </c>
      <c r="AQ69" s="63">
        <v>5536</v>
      </c>
      <c r="AR69" s="63">
        <v>8778</v>
      </c>
      <c r="AS69" s="36">
        <f t="shared" si="32"/>
        <v>-34.370015948963314</v>
      </c>
      <c r="AT69" s="63">
        <v>2450</v>
      </c>
      <c r="AU69" s="63">
        <v>5731</v>
      </c>
      <c r="AV69" s="63">
        <v>8851</v>
      </c>
      <c r="AW69" s="36">
        <f t="shared" si="33"/>
        <v>-37.069257710993107</v>
      </c>
      <c r="AX69" s="48">
        <v>4895</v>
      </c>
      <c r="AY69" s="48">
        <v>11896</v>
      </c>
      <c r="AZ69" s="48">
        <v>17114</v>
      </c>
      <c r="BA69" s="36">
        <f t="shared" si="34"/>
        <v>-40.908028514666356</v>
      </c>
      <c r="BB69" s="48">
        <v>3202</v>
      </c>
      <c r="BC69" s="48">
        <v>12272</v>
      </c>
      <c r="BD69" s="48">
        <v>16287</v>
      </c>
      <c r="BE69" s="36">
        <f t="shared" si="35"/>
        <v>-55.688585988825444</v>
      </c>
      <c r="BF69" s="48">
        <v>5880</v>
      </c>
      <c r="BG69" s="48">
        <v>9796</v>
      </c>
      <c r="BH69" s="48">
        <v>15717</v>
      </c>
      <c r="BI69" s="36">
        <f t="shared" si="36"/>
        <v>-24.915696379716231</v>
      </c>
      <c r="BJ69" s="48">
        <v>0</v>
      </c>
      <c r="BK69" s="48">
        <v>11946</v>
      </c>
      <c r="BL69" s="48">
        <v>12305</v>
      </c>
      <c r="BM69" s="36">
        <f t="shared" si="37"/>
        <v>-97.082486793986192</v>
      </c>
      <c r="BN69" s="48">
        <v>0</v>
      </c>
      <c r="BO69" s="48">
        <v>11972</v>
      </c>
      <c r="BP69" s="48">
        <v>12319</v>
      </c>
      <c r="BQ69" s="36">
        <f t="shared" si="38"/>
        <v>-97.183212923126888</v>
      </c>
    </row>
    <row r="70" spans="1:69" x14ac:dyDescent="0.2">
      <c r="A70" s="55" t="s">
        <v>23</v>
      </c>
      <c r="B70" s="56">
        <f t="shared" si="20"/>
        <v>-39.971507111425403</v>
      </c>
      <c r="C70" s="57">
        <f t="shared" si="39"/>
        <v>-34.999310768859637</v>
      </c>
      <c r="D70" s="58">
        <f t="shared" si="21"/>
        <v>-31.665481414884521</v>
      </c>
      <c r="E70" s="57">
        <f t="shared" si="22"/>
        <v>-53.249729150532062</v>
      </c>
      <c r="F70" s="59">
        <v>4710</v>
      </c>
      <c r="G70" s="60">
        <v>11109</v>
      </c>
      <c r="H70" s="60">
        <v>17171</v>
      </c>
      <c r="I70" s="61">
        <f t="shared" si="23"/>
        <v>-37.266321122823356</v>
      </c>
      <c r="J70" s="59">
        <v>5189</v>
      </c>
      <c r="K70" s="60">
        <v>9902</v>
      </c>
      <c r="L70" s="60">
        <v>16432</v>
      </c>
      <c r="M70" s="36">
        <f t="shared" si="24"/>
        <v>-28.681840311587152</v>
      </c>
      <c r="N70" s="59">
        <v>5221</v>
      </c>
      <c r="O70" s="60">
        <v>10890</v>
      </c>
      <c r="P70" s="60">
        <v>16173</v>
      </c>
      <c r="Q70" s="36">
        <f t="shared" si="25"/>
        <v>-35.052247573115693</v>
      </c>
      <c r="R70" s="60">
        <v>4872</v>
      </c>
      <c r="S70" s="60">
        <v>11154</v>
      </c>
      <c r="T70" s="60">
        <v>16109</v>
      </c>
      <c r="U70" s="26">
        <f t="shared" si="26"/>
        <v>-38.996834067912346</v>
      </c>
      <c r="V70" s="62">
        <v>3183</v>
      </c>
      <c r="W70" s="63">
        <v>6736</v>
      </c>
      <c r="X70" s="63">
        <v>10311</v>
      </c>
      <c r="Y70" s="36">
        <f t="shared" si="27"/>
        <v>-34.458345456308791</v>
      </c>
      <c r="Z70" s="63">
        <v>3609</v>
      </c>
      <c r="AA70" s="63">
        <v>6067</v>
      </c>
      <c r="AB70" s="63">
        <v>10138</v>
      </c>
      <c r="AC70" s="36">
        <f t="shared" si="28"/>
        <v>-24.245413296508183</v>
      </c>
      <c r="AD70" s="63">
        <v>3265</v>
      </c>
      <c r="AE70" s="63">
        <v>6778</v>
      </c>
      <c r="AF70" s="63">
        <v>10063</v>
      </c>
      <c r="AG70" s="36">
        <f t="shared" si="29"/>
        <v>-34.910066580542583</v>
      </c>
      <c r="AH70" s="63">
        <v>3319</v>
      </c>
      <c r="AI70" s="63">
        <v>6419</v>
      </c>
      <c r="AJ70" s="63">
        <v>10286</v>
      </c>
      <c r="AK70" s="36">
        <f t="shared" si="30"/>
        <v>-30.138051720785537</v>
      </c>
      <c r="AL70" s="63">
        <v>3355</v>
      </c>
      <c r="AM70" s="63">
        <v>5952</v>
      </c>
      <c r="AN70" s="63">
        <v>10018</v>
      </c>
      <c r="AO70" s="36">
        <f t="shared" si="31"/>
        <v>-25.923337991615092</v>
      </c>
      <c r="AP70" s="63">
        <v>2863</v>
      </c>
      <c r="AQ70" s="63">
        <v>6317</v>
      </c>
      <c r="AR70" s="63">
        <v>10037</v>
      </c>
      <c r="AS70" s="36">
        <f t="shared" si="32"/>
        <v>-34.412673109494875</v>
      </c>
      <c r="AT70" s="63">
        <v>2742</v>
      </c>
      <c r="AU70" s="63">
        <v>6540</v>
      </c>
      <c r="AV70" s="63">
        <v>10109</v>
      </c>
      <c r="AW70" s="36">
        <f t="shared" si="33"/>
        <v>-37.570481748936587</v>
      </c>
      <c r="AX70" s="48">
        <v>5400</v>
      </c>
      <c r="AY70" s="48">
        <v>12593</v>
      </c>
      <c r="AZ70" s="48">
        <v>18422</v>
      </c>
      <c r="BA70" s="36">
        <f t="shared" si="34"/>
        <v>-39.045706220822929</v>
      </c>
      <c r="BB70" s="48">
        <v>3607</v>
      </c>
      <c r="BC70" s="48">
        <v>13212</v>
      </c>
      <c r="BD70" s="48">
        <v>17731</v>
      </c>
      <c r="BE70" s="36">
        <f t="shared" si="35"/>
        <v>-54.170661553211893</v>
      </c>
      <c r="BF70" s="48">
        <v>5698</v>
      </c>
      <c r="BG70" s="48">
        <v>11460</v>
      </c>
      <c r="BH70" s="48">
        <v>17199</v>
      </c>
      <c r="BI70" s="36">
        <f t="shared" si="36"/>
        <v>-33.501947787662068</v>
      </c>
      <c r="BJ70" s="48">
        <v>0</v>
      </c>
      <c r="BK70" s="48">
        <v>13219</v>
      </c>
      <c r="BL70" s="48">
        <v>13658</v>
      </c>
      <c r="BM70" s="36">
        <f t="shared" si="37"/>
        <v>-96.78576658368722</v>
      </c>
      <c r="BN70" s="48">
        <v>4810</v>
      </c>
      <c r="BO70" s="48">
        <v>12024</v>
      </c>
      <c r="BP70" s="48">
        <v>16877</v>
      </c>
      <c r="BQ70" s="36">
        <f t="shared" si="38"/>
        <v>-42.744563607276177</v>
      </c>
    </row>
    <row r="71" spans="1:69" x14ac:dyDescent="0.2">
      <c r="A71" s="55" t="s">
        <v>78</v>
      </c>
      <c r="B71" s="56">
        <f t="shared" si="20"/>
        <v>-21.484814118828606</v>
      </c>
      <c r="C71" s="57">
        <f t="shared" si="39"/>
        <v>-18.43673137293467</v>
      </c>
      <c r="D71" s="58">
        <f t="shared" si="21"/>
        <v>-19.225637751011131</v>
      </c>
      <c r="E71" s="57">
        <f t="shared" si="22"/>
        <v>-26.792073232540009</v>
      </c>
      <c r="F71" s="59">
        <v>7437</v>
      </c>
      <c r="G71" s="60">
        <v>11761</v>
      </c>
      <c r="H71" s="60">
        <v>21284</v>
      </c>
      <c r="I71" s="61">
        <f t="shared" si="23"/>
        <v>-20.315730125916176</v>
      </c>
      <c r="J71" s="59">
        <v>7616</v>
      </c>
      <c r="K71" s="60">
        <v>10998</v>
      </c>
      <c r="L71" s="60">
        <v>20592</v>
      </c>
      <c r="M71" s="36">
        <f t="shared" si="24"/>
        <v>-16.423853923853919</v>
      </c>
      <c r="N71" s="59">
        <v>8486</v>
      </c>
      <c r="O71" s="60">
        <v>11739</v>
      </c>
      <c r="P71" s="60">
        <v>20257</v>
      </c>
      <c r="Q71" s="36">
        <f t="shared" si="25"/>
        <v>-16.058646393839172</v>
      </c>
      <c r="R71" s="60">
        <v>7946</v>
      </c>
      <c r="S71" s="60">
        <v>12168</v>
      </c>
      <c r="T71" s="60">
        <v>20154</v>
      </c>
      <c r="U71" s="26">
        <f t="shared" si="26"/>
        <v>-20.948695048129405</v>
      </c>
      <c r="V71" s="62">
        <v>5342</v>
      </c>
      <c r="W71" s="63">
        <v>8190</v>
      </c>
      <c r="X71" s="63">
        <v>14084</v>
      </c>
      <c r="Y71" s="36">
        <f t="shared" si="27"/>
        <v>-20.221527975007103</v>
      </c>
      <c r="Z71" s="63">
        <v>5391</v>
      </c>
      <c r="AA71" s="63">
        <v>7715</v>
      </c>
      <c r="AB71" s="63">
        <v>13952</v>
      </c>
      <c r="AC71" s="36">
        <f t="shared" si="28"/>
        <v>-16.657110091743128</v>
      </c>
      <c r="AD71" s="63">
        <v>5451</v>
      </c>
      <c r="AE71" s="63">
        <v>8265</v>
      </c>
      <c r="AF71" s="63">
        <v>13739</v>
      </c>
      <c r="AG71" s="36">
        <f t="shared" si="29"/>
        <v>-20.481840017468517</v>
      </c>
      <c r="AH71" s="63">
        <v>5472</v>
      </c>
      <c r="AI71" s="63">
        <v>7844</v>
      </c>
      <c r="AJ71" s="63">
        <v>14058</v>
      </c>
      <c r="AK71" s="36">
        <f t="shared" si="30"/>
        <v>-16.872954901123915</v>
      </c>
      <c r="AL71" s="63">
        <v>5455</v>
      </c>
      <c r="AM71" s="63">
        <v>7266</v>
      </c>
      <c r="AN71" s="63">
        <v>13730</v>
      </c>
      <c r="AO71" s="36">
        <f t="shared" si="31"/>
        <v>-13.190094683175523</v>
      </c>
      <c r="AP71" s="63">
        <v>4794</v>
      </c>
      <c r="AQ71" s="63">
        <v>7752</v>
      </c>
      <c r="AR71" s="63">
        <v>13735</v>
      </c>
      <c r="AS71" s="36">
        <f t="shared" si="32"/>
        <v>-21.536221332362583</v>
      </c>
      <c r="AT71" s="63">
        <v>4571</v>
      </c>
      <c r="AU71" s="63">
        <v>8116</v>
      </c>
      <c r="AV71" s="63">
        <v>13837</v>
      </c>
      <c r="AW71" s="36">
        <f t="shared" si="33"/>
        <v>-25.61971525619715</v>
      </c>
      <c r="AX71" s="48">
        <v>8418</v>
      </c>
      <c r="AY71" s="48">
        <v>13080</v>
      </c>
      <c r="AZ71" s="48">
        <v>22037</v>
      </c>
      <c r="BA71" s="36">
        <f t="shared" si="34"/>
        <v>-21.155329672822976</v>
      </c>
      <c r="BB71" s="48">
        <v>5656</v>
      </c>
      <c r="BC71" s="48">
        <v>14820</v>
      </c>
      <c r="BD71" s="48">
        <v>21390</v>
      </c>
      <c r="BE71" s="36">
        <f t="shared" si="35"/>
        <v>-42.8424497428705</v>
      </c>
      <c r="BF71" s="48">
        <v>7651</v>
      </c>
      <c r="BG71" s="48">
        <v>12633</v>
      </c>
      <c r="BH71" s="48">
        <v>20691</v>
      </c>
      <c r="BI71" s="36">
        <f t="shared" si="36"/>
        <v>-24.078101590063312</v>
      </c>
      <c r="BJ71" s="48">
        <v>7977</v>
      </c>
      <c r="BK71" s="48">
        <v>12588</v>
      </c>
      <c r="BL71" s="48">
        <v>20604</v>
      </c>
      <c r="BM71" s="36">
        <f t="shared" si="37"/>
        <v>-22.379149679673848</v>
      </c>
      <c r="BN71" s="48">
        <v>7829</v>
      </c>
      <c r="BO71" s="48">
        <v>12653</v>
      </c>
      <c r="BP71" s="48">
        <v>20523</v>
      </c>
      <c r="BQ71" s="36">
        <f t="shared" si="38"/>
        <v>-23.505335477269412</v>
      </c>
    </row>
    <row r="72" spans="1:69" x14ac:dyDescent="0.2">
      <c r="A72" s="55" t="s">
        <v>90</v>
      </c>
      <c r="B72" s="56">
        <f t="shared" si="20"/>
        <v>-29.298891221854493</v>
      </c>
      <c r="C72" s="57">
        <f t="shared" si="39"/>
        <v>-28.755662091402996</v>
      </c>
      <c r="D72" s="58">
        <f t="shared" si="21"/>
        <v>-26.719735050555521</v>
      </c>
      <c r="E72" s="57">
        <f t="shared" si="22"/>
        <v>-32.421276523604966</v>
      </c>
      <c r="F72" s="59">
        <v>6320</v>
      </c>
      <c r="G72" s="60">
        <v>13482</v>
      </c>
      <c r="H72" s="60">
        <v>21936</v>
      </c>
      <c r="I72" s="61">
        <f t="shared" si="23"/>
        <v>-32.64952589350839</v>
      </c>
      <c r="J72" s="59">
        <v>6738</v>
      </c>
      <c r="K72" s="60">
        <v>12512</v>
      </c>
      <c r="L72" s="60">
        <v>21135</v>
      </c>
      <c r="M72" s="36">
        <f t="shared" si="24"/>
        <v>-27.319612017979654</v>
      </c>
      <c r="N72" s="59">
        <v>7453</v>
      </c>
      <c r="O72" s="60">
        <v>13357</v>
      </c>
      <c r="P72" s="60">
        <v>20858</v>
      </c>
      <c r="Q72" s="36">
        <f t="shared" si="25"/>
        <v>-28.305686067695852</v>
      </c>
      <c r="R72" s="60">
        <v>7465</v>
      </c>
      <c r="S72" s="60">
        <v>12936</v>
      </c>
      <c r="T72" s="60">
        <v>20454</v>
      </c>
      <c r="U72" s="26">
        <f t="shared" si="26"/>
        <v>-26.747824386428086</v>
      </c>
      <c r="V72" s="62">
        <v>5066</v>
      </c>
      <c r="W72" s="63">
        <v>9229</v>
      </c>
      <c r="X72" s="63">
        <v>14879</v>
      </c>
      <c r="Y72" s="36">
        <f t="shared" si="27"/>
        <v>-27.979030848847366</v>
      </c>
      <c r="Z72" s="63">
        <v>5021</v>
      </c>
      <c r="AA72" s="63">
        <v>8572</v>
      </c>
      <c r="AB72" s="63">
        <v>14628</v>
      </c>
      <c r="AC72" s="36">
        <f t="shared" si="28"/>
        <v>-24.275362318840582</v>
      </c>
      <c r="AD72" s="63">
        <v>4248</v>
      </c>
      <c r="AE72" s="63">
        <v>8322</v>
      </c>
      <c r="AF72" s="63">
        <v>14504</v>
      </c>
      <c r="AG72" s="36">
        <f t="shared" si="29"/>
        <v>-28.08880308880309</v>
      </c>
      <c r="AH72" s="63">
        <v>5117</v>
      </c>
      <c r="AI72" s="63">
        <v>8798</v>
      </c>
      <c r="AJ72" s="63">
        <v>14847</v>
      </c>
      <c r="AK72" s="36">
        <f t="shared" si="30"/>
        <v>-24.792887452010504</v>
      </c>
      <c r="AL72" s="63">
        <v>5028</v>
      </c>
      <c r="AM72" s="63">
        <v>8086</v>
      </c>
      <c r="AN72" s="63">
        <v>14296</v>
      </c>
      <c r="AO72" s="36">
        <f t="shared" si="31"/>
        <v>-21.390598768886399</v>
      </c>
      <c r="AP72" s="63">
        <v>4439</v>
      </c>
      <c r="AQ72" s="63">
        <v>8560</v>
      </c>
      <c r="AR72" s="63">
        <v>14369</v>
      </c>
      <c r="AS72" s="36">
        <f t="shared" si="32"/>
        <v>-28.679796784744937</v>
      </c>
      <c r="AT72" s="63">
        <v>4273</v>
      </c>
      <c r="AU72" s="63">
        <v>8887</v>
      </c>
      <c r="AV72" s="63">
        <v>14495</v>
      </c>
      <c r="AW72" s="36">
        <f t="shared" si="33"/>
        <v>-31.831666091755785</v>
      </c>
      <c r="AX72" s="48">
        <v>7812</v>
      </c>
      <c r="AY72" s="48">
        <v>13780</v>
      </c>
      <c r="AZ72" s="48">
        <v>22204</v>
      </c>
      <c r="BA72" s="36">
        <f t="shared" si="34"/>
        <v>-26.878039992794093</v>
      </c>
      <c r="BB72" s="48">
        <v>5244</v>
      </c>
      <c r="BC72" s="48">
        <v>15214</v>
      </c>
      <c r="BD72" s="48">
        <v>21444</v>
      </c>
      <c r="BE72" s="36">
        <f t="shared" si="35"/>
        <v>-46.493191568737181</v>
      </c>
      <c r="BF72" s="48">
        <v>7163</v>
      </c>
      <c r="BG72" s="48">
        <v>13091</v>
      </c>
      <c r="BH72" s="48">
        <v>20705</v>
      </c>
      <c r="BI72" s="36">
        <f t="shared" si="36"/>
        <v>-28.630765515575952</v>
      </c>
      <c r="BJ72" s="48">
        <v>7223</v>
      </c>
      <c r="BK72" s="48">
        <v>13254</v>
      </c>
      <c r="BL72" s="48">
        <v>20531</v>
      </c>
      <c r="BM72" s="36">
        <f t="shared" si="37"/>
        <v>-29.37509132531294</v>
      </c>
      <c r="BN72" s="48">
        <v>5669</v>
      </c>
      <c r="BO72" s="48">
        <v>11943</v>
      </c>
      <c r="BP72" s="48">
        <v>20417</v>
      </c>
      <c r="BQ72" s="36">
        <f t="shared" si="38"/>
        <v>-30.729294215604639</v>
      </c>
    </row>
    <row r="73" spans="1:69" x14ac:dyDescent="0.2">
      <c r="A73" s="55" t="s">
        <v>103</v>
      </c>
      <c r="B73" s="56">
        <f t="shared" si="20"/>
        <v>-8.528076373274688</v>
      </c>
      <c r="C73" s="57">
        <f t="shared" si="39"/>
        <v>-5.5393548631913196</v>
      </c>
      <c r="D73" s="58">
        <f t="shared" si="21"/>
        <v>-8.2511279031857558</v>
      </c>
      <c r="E73" s="57">
        <f t="shared" si="22"/>
        <v>-11.793746353446988</v>
      </c>
      <c r="F73" s="59">
        <v>9122</v>
      </c>
      <c r="G73" s="60">
        <v>12501</v>
      </c>
      <c r="H73" s="60">
        <v>24068</v>
      </c>
      <c r="I73" s="61">
        <f t="shared" si="23"/>
        <v>-14.039388399534653</v>
      </c>
      <c r="J73" s="59">
        <v>10335</v>
      </c>
      <c r="K73" s="60">
        <v>11672</v>
      </c>
      <c r="L73" s="60">
        <v>23398</v>
      </c>
      <c r="M73" s="36">
        <f t="shared" si="24"/>
        <v>-5.7141636037268189</v>
      </c>
      <c r="N73" s="59">
        <v>11168</v>
      </c>
      <c r="O73" s="60">
        <v>11846</v>
      </c>
      <c r="P73" s="60">
        <v>23048</v>
      </c>
      <c r="Q73" s="36">
        <f t="shared" si="25"/>
        <v>-2.9416869142658788</v>
      </c>
      <c r="R73" s="60">
        <v>11662</v>
      </c>
      <c r="S73" s="60">
        <v>11537</v>
      </c>
      <c r="T73" s="60">
        <v>23242</v>
      </c>
      <c r="U73" s="26">
        <f t="shared" si="26"/>
        <v>0.53781946476207376</v>
      </c>
      <c r="V73" s="62">
        <v>7689</v>
      </c>
      <c r="W73" s="63">
        <v>9336</v>
      </c>
      <c r="X73" s="63">
        <v>17570</v>
      </c>
      <c r="Y73" s="36">
        <f t="shared" si="27"/>
        <v>-9.3739328400682993</v>
      </c>
      <c r="Z73" s="63">
        <v>7167</v>
      </c>
      <c r="AA73" s="63">
        <v>9177</v>
      </c>
      <c r="AB73" s="63">
        <v>17343</v>
      </c>
      <c r="AC73" s="36">
        <f t="shared" si="28"/>
        <v>-11.589690364988758</v>
      </c>
      <c r="AD73" s="63">
        <v>8546</v>
      </c>
      <c r="AE73" s="63">
        <v>8766</v>
      </c>
      <c r="AF73" s="63">
        <v>17340</v>
      </c>
      <c r="AG73" s="36">
        <f t="shared" si="29"/>
        <v>-1.2687427912341398</v>
      </c>
      <c r="AH73" s="63">
        <v>7857</v>
      </c>
      <c r="AI73" s="63">
        <v>8904</v>
      </c>
      <c r="AJ73" s="63">
        <v>17547</v>
      </c>
      <c r="AK73" s="36">
        <f t="shared" si="30"/>
        <v>-5.9668319370832616</v>
      </c>
      <c r="AL73" s="63">
        <v>7759</v>
      </c>
      <c r="AM73" s="63">
        <v>8084</v>
      </c>
      <c r="AN73" s="63">
        <v>17005</v>
      </c>
      <c r="AO73" s="36">
        <f t="shared" si="31"/>
        <v>-1.9112025874742755</v>
      </c>
      <c r="AP73" s="63">
        <v>6935</v>
      </c>
      <c r="AQ73" s="63">
        <v>8954</v>
      </c>
      <c r="AR73" s="63">
        <v>17075</v>
      </c>
      <c r="AS73" s="36">
        <f t="shared" si="32"/>
        <v>-11.824304538799414</v>
      </c>
      <c r="AT73" s="63">
        <v>6626</v>
      </c>
      <c r="AU73" s="63">
        <v>9343</v>
      </c>
      <c r="AV73" s="63">
        <v>17171</v>
      </c>
      <c r="AW73" s="36">
        <f t="shared" si="33"/>
        <v>-15.823190262652147</v>
      </c>
      <c r="AX73" s="48">
        <v>11329</v>
      </c>
      <c r="AY73" s="48">
        <v>12542</v>
      </c>
      <c r="AZ73" s="48">
        <v>24451</v>
      </c>
      <c r="BA73" s="36">
        <f t="shared" si="34"/>
        <v>-4.9609422927487659</v>
      </c>
      <c r="BB73" s="48">
        <v>7771</v>
      </c>
      <c r="BC73" s="48">
        <v>15199</v>
      </c>
      <c r="BD73" s="48">
        <v>23779</v>
      </c>
      <c r="BE73" s="36">
        <f t="shared" si="35"/>
        <v>-31.237646663021994</v>
      </c>
      <c r="BF73" s="48">
        <v>9383</v>
      </c>
      <c r="BG73" s="48">
        <v>12255</v>
      </c>
      <c r="BH73" s="48">
        <v>23058</v>
      </c>
      <c r="BI73" s="36">
        <f t="shared" si="36"/>
        <v>-12.455546881776385</v>
      </c>
      <c r="BJ73" s="48">
        <v>11015</v>
      </c>
      <c r="BK73" s="48">
        <v>11835</v>
      </c>
      <c r="BL73" s="48">
        <v>22883</v>
      </c>
      <c r="BM73" s="36">
        <f t="shared" si="37"/>
        <v>-3.5834462264563216</v>
      </c>
      <c r="BN73" s="48">
        <v>10591</v>
      </c>
      <c r="BO73" s="48">
        <v>12122</v>
      </c>
      <c r="BP73" s="48">
        <v>22745</v>
      </c>
      <c r="BQ73" s="36">
        <f t="shared" si="38"/>
        <v>-6.731149703231476</v>
      </c>
    </row>
    <row r="74" spans="1:69" x14ac:dyDescent="0.2">
      <c r="A74" s="55" t="s">
        <v>106</v>
      </c>
      <c r="B74" s="56">
        <f t="shared" si="20"/>
        <v>-17.762406464111795</v>
      </c>
      <c r="C74" s="57">
        <f t="shared" si="39"/>
        <v>-15.512020638882429</v>
      </c>
      <c r="D74" s="58">
        <f t="shared" si="21"/>
        <v>-15.657519603784076</v>
      </c>
      <c r="E74" s="57">
        <f t="shared" si="22"/>
        <v>-22.117679149668874</v>
      </c>
      <c r="F74" s="59">
        <v>8425</v>
      </c>
      <c r="G74" s="60">
        <v>13351</v>
      </c>
      <c r="H74" s="60">
        <v>24078</v>
      </c>
      <c r="I74" s="61">
        <f t="shared" si="23"/>
        <v>-20.458509843010219</v>
      </c>
      <c r="J74" s="59">
        <v>9323</v>
      </c>
      <c r="K74" s="60">
        <v>12438</v>
      </c>
      <c r="L74" s="60">
        <v>23312</v>
      </c>
      <c r="M74" s="36">
        <f t="shared" si="24"/>
        <v>-13.362216884008237</v>
      </c>
      <c r="N74" s="59">
        <v>9840</v>
      </c>
      <c r="O74" s="60">
        <v>13116</v>
      </c>
      <c r="P74" s="60">
        <v>23003</v>
      </c>
      <c r="Q74" s="36">
        <f t="shared" si="25"/>
        <v>-14.241620658175025</v>
      </c>
      <c r="R74" s="60">
        <v>9688</v>
      </c>
      <c r="S74" s="60">
        <v>12845</v>
      </c>
      <c r="T74" s="60">
        <v>22573</v>
      </c>
      <c r="U74" s="26">
        <f t="shared" si="26"/>
        <v>-13.985735170336245</v>
      </c>
      <c r="V74" s="62">
        <v>6885</v>
      </c>
      <c r="W74" s="63">
        <v>9851</v>
      </c>
      <c r="X74" s="63">
        <v>17317</v>
      </c>
      <c r="Y74" s="36">
        <f t="shared" si="27"/>
        <v>-17.127678004273257</v>
      </c>
      <c r="Z74" s="63">
        <v>6269</v>
      </c>
      <c r="AA74" s="63">
        <v>9812</v>
      </c>
      <c r="AB74" s="63">
        <v>17065</v>
      </c>
      <c r="AC74" s="36">
        <f t="shared" si="28"/>
        <v>-20.761793143861702</v>
      </c>
      <c r="AD74" s="63">
        <v>8014</v>
      </c>
      <c r="AE74" s="63">
        <v>8814</v>
      </c>
      <c r="AF74" s="63">
        <v>16854</v>
      </c>
      <c r="AG74" s="36">
        <f t="shared" si="29"/>
        <v>-4.7466476800759496</v>
      </c>
      <c r="AH74" s="63">
        <v>7096</v>
      </c>
      <c r="AI74" s="63">
        <v>9351</v>
      </c>
      <c r="AJ74" s="63">
        <v>17261</v>
      </c>
      <c r="AK74" s="36">
        <f t="shared" si="30"/>
        <v>-13.064133016627078</v>
      </c>
      <c r="AL74" s="63">
        <v>6989</v>
      </c>
      <c r="AM74" s="63">
        <v>8562</v>
      </c>
      <c r="AN74" s="63">
        <v>16664</v>
      </c>
      <c r="AO74" s="36">
        <f t="shared" si="31"/>
        <v>-9.4395103216514684</v>
      </c>
      <c r="AP74" s="63">
        <v>5972</v>
      </c>
      <c r="AQ74" s="63">
        <v>9494</v>
      </c>
      <c r="AR74" s="63">
        <v>16709</v>
      </c>
      <c r="AS74" s="36">
        <f t="shared" si="32"/>
        <v>-21.07846070979711</v>
      </c>
      <c r="AT74" s="63">
        <v>5838</v>
      </c>
      <c r="AU74" s="63">
        <v>9775</v>
      </c>
      <c r="AV74" s="63">
        <v>16836</v>
      </c>
      <c r="AW74" s="36">
        <f t="shared" si="33"/>
        <v>-23.384414350201954</v>
      </c>
      <c r="AX74" s="48">
        <v>10135</v>
      </c>
      <c r="AY74" s="48">
        <v>13935</v>
      </c>
      <c r="AZ74" s="48">
        <v>24626</v>
      </c>
      <c r="BA74" s="36">
        <f t="shared" si="34"/>
        <v>-15.430845447900587</v>
      </c>
      <c r="BB74" s="48">
        <v>6875</v>
      </c>
      <c r="BC74" s="48">
        <v>16174</v>
      </c>
      <c r="BD74" s="48">
        <v>23913</v>
      </c>
      <c r="BE74" s="36">
        <f t="shared" si="35"/>
        <v>-38.886797975996323</v>
      </c>
      <c r="BF74" s="48">
        <v>8344</v>
      </c>
      <c r="BG74" s="48">
        <v>13474</v>
      </c>
      <c r="BH74" s="48">
        <v>23235</v>
      </c>
      <c r="BI74" s="36">
        <f t="shared" si="36"/>
        <v>-22.078760490639119</v>
      </c>
      <c r="BJ74" s="48">
        <v>9385</v>
      </c>
      <c r="BK74" s="48">
        <v>13772</v>
      </c>
      <c r="BL74" s="48">
        <v>23198</v>
      </c>
      <c r="BM74" s="36">
        <f t="shared" si="37"/>
        <v>-18.911113026985088</v>
      </c>
      <c r="BN74" s="48">
        <v>9462</v>
      </c>
      <c r="BO74" s="48">
        <v>12884</v>
      </c>
      <c r="BP74" s="48">
        <v>22394</v>
      </c>
      <c r="BQ74" s="36">
        <f t="shared" si="38"/>
        <v>-15.28087880682325</v>
      </c>
    </row>
    <row r="75" spans="1:69" x14ac:dyDescent="0.2">
      <c r="A75" s="55" t="s">
        <v>96</v>
      </c>
      <c r="B75" s="56">
        <f t="shared" si="20"/>
        <v>-15.882559220839672</v>
      </c>
      <c r="C75" s="57">
        <f t="shared" si="39"/>
        <v>-13.963637263664499</v>
      </c>
      <c r="D75" s="58">
        <f t="shared" si="21"/>
        <v>-13.002283239082374</v>
      </c>
      <c r="E75" s="57">
        <f t="shared" si="22"/>
        <v>-20.68175715977214</v>
      </c>
      <c r="F75" s="59">
        <v>8778</v>
      </c>
      <c r="G75" s="60">
        <v>12429</v>
      </c>
      <c r="H75" s="60">
        <v>23267</v>
      </c>
      <c r="I75" s="61">
        <f t="shared" si="23"/>
        <v>-15.691752267159497</v>
      </c>
      <c r="J75" s="59">
        <v>9092</v>
      </c>
      <c r="K75" s="60">
        <v>11624</v>
      </c>
      <c r="L75" s="60">
        <v>22297</v>
      </c>
      <c r="M75" s="36">
        <f t="shared" si="24"/>
        <v>-11.355787774140019</v>
      </c>
      <c r="N75" s="59">
        <v>8155</v>
      </c>
      <c r="O75" s="60">
        <v>12286</v>
      </c>
      <c r="P75" s="60">
        <v>22099</v>
      </c>
      <c r="Q75" s="36">
        <f t="shared" si="25"/>
        <v>-18.693153536359112</v>
      </c>
      <c r="R75" s="60">
        <v>9767</v>
      </c>
      <c r="S75" s="60">
        <v>11970</v>
      </c>
      <c r="T75" s="60">
        <v>21782</v>
      </c>
      <c r="U75" s="26">
        <f t="shared" si="26"/>
        <v>-10.113855476999362</v>
      </c>
      <c r="V75" s="62">
        <v>6842</v>
      </c>
      <c r="W75" s="63">
        <v>9270</v>
      </c>
      <c r="X75" s="63">
        <v>16721</v>
      </c>
      <c r="Y75" s="36">
        <f t="shared" si="27"/>
        <v>-14.520662639794269</v>
      </c>
      <c r="Z75" s="63">
        <v>6279</v>
      </c>
      <c r="AA75" s="63">
        <v>9195</v>
      </c>
      <c r="AB75" s="63">
        <v>16496</v>
      </c>
      <c r="AC75" s="36">
        <f t="shared" si="28"/>
        <v>-17.677012609117366</v>
      </c>
      <c r="AD75" s="63">
        <v>8068</v>
      </c>
      <c r="AE75" s="63">
        <v>8314</v>
      </c>
      <c r="AF75" s="63">
        <v>16417</v>
      </c>
      <c r="AG75" s="36">
        <f t="shared" si="29"/>
        <v>-1.4984467320460437</v>
      </c>
      <c r="AH75" s="63">
        <v>7071</v>
      </c>
      <c r="AI75" s="63">
        <v>8768</v>
      </c>
      <c r="AJ75" s="63">
        <v>16682</v>
      </c>
      <c r="AK75" s="36">
        <f t="shared" si="30"/>
        <v>-10.172641170123487</v>
      </c>
      <c r="AL75" s="63">
        <v>6927</v>
      </c>
      <c r="AM75" s="63">
        <v>8004</v>
      </c>
      <c r="AN75" s="63">
        <v>16096</v>
      </c>
      <c r="AO75" s="36">
        <f t="shared" si="31"/>
        <v>-6.6911033797216692</v>
      </c>
      <c r="AP75" s="63">
        <v>5851</v>
      </c>
      <c r="AQ75" s="63">
        <v>9130</v>
      </c>
      <c r="AR75" s="63">
        <v>16249</v>
      </c>
      <c r="AS75" s="36">
        <f t="shared" si="32"/>
        <v>-20.179703366361</v>
      </c>
      <c r="AT75" s="63">
        <v>5839</v>
      </c>
      <c r="AU75" s="63">
        <v>9140</v>
      </c>
      <c r="AV75" s="63">
        <v>16280</v>
      </c>
      <c r="AW75" s="36">
        <f t="shared" si="33"/>
        <v>-20.276412776412776</v>
      </c>
      <c r="AX75" s="48">
        <v>9953</v>
      </c>
      <c r="AY75" s="48">
        <v>13418</v>
      </c>
      <c r="AZ75" s="48">
        <v>23806</v>
      </c>
      <c r="BA75" s="36">
        <f t="shared" si="34"/>
        <v>-14.555154162816098</v>
      </c>
      <c r="BB75" s="48">
        <v>6496</v>
      </c>
      <c r="BC75" s="48">
        <v>15643</v>
      </c>
      <c r="BD75" s="48">
        <v>23036</v>
      </c>
      <c r="BE75" s="36">
        <f t="shared" si="35"/>
        <v>-39.70741448168085</v>
      </c>
      <c r="BF75" s="48">
        <v>7987</v>
      </c>
      <c r="BG75" s="48">
        <v>13014</v>
      </c>
      <c r="BH75" s="48">
        <v>22425</v>
      </c>
      <c r="BI75" s="36">
        <f t="shared" si="36"/>
        <v>-22.416945373467119</v>
      </c>
      <c r="BJ75" s="48">
        <v>8661</v>
      </c>
      <c r="BK75" s="48">
        <v>13304</v>
      </c>
      <c r="BL75" s="48">
        <v>22012</v>
      </c>
      <c r="BM75" s="36">
        <f t="shared" si="37"/>
        <v>-21.093040159912778</v>
      </c>
      <c r="BN75" s="48">
        <v>10374</v>
      </c>
      <c r="BO75" s="48">
        <v>11616</v>
      </c>
      <c r="BP75" s="48">
        <v>22036</v>
      </c>
      <c r="BQ75" s="36">
        <f t="shared" si="38"/>
        <v>-5.6362316209838443</v>
      </c>
    </row>
    <row r="76" spans="1:69" x14ac:dyDescent="0.2">
      <c r="A76" s="55" t="s">
        <v>56</v>
      </c>
      <c r="B76" s="56">
        <f t="shared" si="20"/>
        <v>-20.413325302090541</v>
      </c>
      <c r="C76" s="57">
        <f t="shared" si="39"/>
        <v>-17.861657830835401</v>
      </c>
      <c r="D76" s="58">
        <f t="shared" si="21"/>
        <v>-16.184600861384816</v>
      </c>
      <c r="E76" s="57">
        <f t="shared" si="22"/>
        <v>-27.1937172140514</v>
      </c>
      <c r="F76" s="59">
        <v>8591</v>
      </c>
      <c r="G76" s="60">
        <v>11428</v>
      </c>
      <c r="H76" s="60">
        <v>22037</v>
      </c>
      <c r="I76" s="61">
        <f t="shared" si="23"/>
        <v>-12.873803149248991</v>
      </c>
      <c r="J76" s="59">
        <v>8068</v>
      </c>
      <c r="K76" s="60">
        <v>11165</v>
      </c>
      <c r="L76" s="60">
        <v>20995</v>
      </c>
      <c r="M76" s="36">
        <f t="shared" si="24"/>
        <v>-14.751131221719454</v>
      </c>
      <c r="N76" s="59">
        <v>6994</v>
      </c>
      <c r="O76" s="60">
        <v>12061</v>
      </c>
      <c r="P76" s="60">
        <v>20653</v>
      </c>
      <c r="Q76" s="36">
        <f t="shared" si="25"/>
        <v>-24.533966009780656</v>
      </c>
      <c r="R76" s="60">
        <v>8123</v>
      </c>
      <c r="S76" s="60">
        <v>12017</v>
      </c>
      <c r="T76" s="60">
        <v>20189</v>
      </c>
      <c r="U76" s="26">
        <f t="shared" si="26"/>
        <v>-19.287730942592507</v>
      </c>
      <c r="V76" s="62">
        <v>5656</v>
      </c>
      <c r="W76" s="63">
        <v>7838</v>
      </c>
      <c r="X76" s="63">
        <v>14074</v>
      </c>
      <c r="Y76" s="36">
        <f t="shared" si="27"/>
        <v>-15.503765809293736</v>
      </c>
      <c r="Z76" s="63">
        <v>5147</v>
      </c>
      <c r="AA76" s="63">
        <v>7796</v>
      </c>
      <c r="AB76" s="63">
        <v>13920</v>
      </c>
      <c r="AC76" s="36">
        <f t="shared" si="28"/>
        <v>-19.0301724137931</v>
      </c>
      <c r="AD76" s="63">
        <v>5672</v>
      </c>
      <c r="AE76" s="63">
        <v>7891</v>
      </c>
      <c r="AF76" s="63">
        <v>13586</v>
      </c>
      <c r="AG76" s="36">
        <f t="shared" si="29"/>
        <v>-16.332989842484913</v>
      </c>
      <c r="AH76" s="63">
        <v>5865</v>
      </c>
      <c r="AI76" s="63">
        <v>7343</v>
      </c>
      <c r="AJ76" s="63">
        <v>14022</v>
      </c>
      <c r="AK76" s="36">
        <f t="shared" si="30"/>
        <v>-10.540579090001433</v>
      </c>
      <c r="AL76" s="63">
        <v>5686</v>
      </c>
      <c r="AM76" s="63">
        <v>6820</v>
      </c>
      <c r="AN76" s="63">
        <v>13583</v>
      </c>
      <c r="AO76" s="36">
        <f t="shared" si="31"/>
        <v>-8.3486711330339407</v>
      </c>
      <c r="AP76" s="63">
        <v>4799</v>
      </c>
      <c r="AQ76" s="63">
        <v>7571</v>
      </c>
      <c r="AR76" s="63">
        <v>13641</v>
      </c>
      <c r="AS76" s="36">
        <f t="shared" si="32"/>
        <v>-20.321090829118098</v>
      </c>
      <c r="AT76" s="63">
        <v>4698</v>
      </c>
      <c r="AU76" s="63">
        <v>7881</v>
      </c>
      <c r="AV76" s="63">
        <v>13711</v>
      </c>
      <c r="AW76" s="36">
        <f t="shared" si="33"/>
        <v>-23.214936911968486</v>
      </c>
      <c r="AX76" s="48">
        <v>9100</v>
      </c>
      <c r="AY76" s="48">
        <v>12976</v>
      </c>
      <c r="AZ76" s="48">
        <v>22653</v>
      </c>
      <c r="BA76" s="36">
        <f t="shared" si="34"/>
        <v>-17.110316514368957</v>
      </c>
      <c r="BB76" s="48">
        <v>5667</v>
      </c>
      <c r="BC76" s="48">
        <v>15123</v>
      </c>
      <c r="BD76" s="48">
        <v>21847</v>
      </c>
      <c r="BE76" s="36">
        <f t="shared" si="35"/>
        <v>-43.282830594589647</v>
      </c>
      <c r="BF76" s="48">
        <v>7047</v>
      </c>
      <c r="BG76" s="48">
        <v>12574</v>
      </c>
      <c r="BH76" s="48">
        <v>21250</v>
      </c>
      <c r="BI76" s="36">
        <f t="shared" si="36"/>
        <v>-26.009411764705888</v>
      </c>
      <c r="BJ76" s="48">
        <v>7476</v>
      </c>
      <c r="BK76" s="48">
        <v>13463</v>
      </c>
      <c r="BL76" s="48">
        <v>20990</v>
      </c>
      <c r="BM76" s="36">
        <f t="shared" si="37"/>
        <v>-28.523106241067175</v>
      </c>
      <c r="BN76" s="48">
        <v>8111</v>
      </c>
      <c r="BO76" s="48">
        <v>12445</v>
      </c>
      <c r="BP76" s="48">
        <v>20596</v>
      </c>
      <c r="BQ76" s="36">
        <f t="shared" si="38"/>
        <v>-21.042920955525339</v>
      </c>
    </row>
    <row r="77" spans="1:69" x14ac:dyDescent="0.2">
      <c r="A77" s="55" t="s">
        <v>124</v>
      </c>
      <c r="B77" s="56">
        <f t="shared" si="20"/>
        <v>3.1738763045999483</v>
      </c>
      <c r="C77" s="57">
        <f t="shared" si="39"/>
        <v>2.7074996217866896</v>
      </c>
      <c r="D77" s="58">
        <f t="shared" si="21"/>
        <v>7.937872672719311</v>
      </c>
      <c r="E77" s="57">
        <f t="shared" si="22"/>
        <v>-1.1237433807061554</v>
      </c>
      <c r="F77" s="59">
        <v>9844</v>
      </c>
      <c r="G77" s="60">
        <v>13556</v>
      </c>
      <c r="H77" s="60">
        <v>25700</v>
      </c>
      <c r="I77" s="61">
        <f t="shared" si="23"/>
        <v>-14.443579766536969</v>
      </c>
      <c r="J77" s="59">
        <v>13961</v>
      </c>
      <c r="K77" s="60">
        <v>11309</v>
      </c>
      <c r="L77" s="60">
        <v>25325</v>
      </c>
      <c r="M77" s="36">
        <f t="shared" si="24"/>
        <v>10.471865745310961</v>
      </c>
      <c r="N77" s="59">
        <v>13295</v>
      </c>
      <c r="O77" s="60">
        <v>11653</v>
      </c>
      <c r="P77" s="60">
        <v>24975</v>
      </c>
      <c r="Q77" s="36">
        <f t="shared" si="25"/>
        <v>6.5745745745745765</v>
      </c>
      <c r="R77" s="60">
        <v>13486</v>
      </c>
      <c r="S77" s="60">
        <v>11433</v>
      </c>
      <c r="T77" s="60">
        <v>24954</v>
      </c>
      <c r="U77" s="26">
        <f t="shared" si="26"/>
        <v>8.2271379337981898</v>
      </c>
      <c r="V77" s="62">
        <v>8640</v>
      </c>
      <c r="W77" s="63">
        <v>8118</v>
      </c>
      <c r="X77" s="63">
        <v>17126</v>
      </c>
      <c r="Y77" s="36">
        <f t="shared" si="27"/>
        <v>3.0479971972439568</v>
      </c>
      <c r="Z77" s="63">
        <v>10848</v>
      </c>
      <c r="AA77" s="63">
        <v>6097</v>
      </c>
      <c r="AB77" s="63">
        <v>16960</v>
      </c>
      <c r="AC77" s="36">
        <f t="shared" si="28"/>
        <v>28.012971698113205</v>
      </c>
      <c r="AD77" s="63">
        <v>9377</v>
      </c>
      <c r="AE77" s="63">
        <v>7504</v>
      </c>
      <c r="AF77" s="63">
        <v>16891</v>
      </c>
      <c r="AG77" s="36">
        <f t="shared" si="29"/>
        <v>11.088745485761647</v>
      </c>
      <c r="AH77" s="63">
        <v>8947</v>
      </c>
      <c r="AI77" s="63">
        <v>7685</v>
      </c>
      <c r="AJ77" s="63">
        <v>17129</v>
      </c>
      <c r="AK77" s="36">
        <f t="shared" si="30"/>
        <v>7.3676221612470112</v>
      </c>
      <c r="AL77" s="63">
        <v>8695</v>
      </c>
      <c r="AM77" s="63">
        <v>7022</v>
      </c>
      <c r="AN77" s="63">
        <v>16523</v>
      </c>
      <c r="AO77" s="36">
        <f t="shared" si="31"/>
        <v>10.12527991284875</v>
      </c>
      <c r="AP77" s="63">
        <v>7781</v>
      </c>
      <c r="AQ77" s="63">
        <v>7794</v>
      </c>
      <c r="AR77" s="63">
        <v>16517</v>
      </c>
      <c r="AS77" s="36">
        <f t="shared" si="32"/>
        <v>-7.8706786946780571E-2</v>
      </c>
      <c r="AT77" s="63">
        <v>7591</v>
      </c>
      <c r="AU77" s="63">
        <v>8258</v>
      </c>
      <c r="AV77" s="63">
        <v>16680</v>
      </c>
      <c r="AW77" s="36">
        <f t="shared" si="33"/>
        <v>-3.9988009592326179</v>
      </c>
      <c r="AX77" s="48">
        <v>12729</v>
      </c>
      <c r="AY77" s="48">
        <v>12058</v>
      </c>
      <c r="AZ77" s="48">
        <v>25178</v>
      </c>
      <c r="BA77" s="36">
        <f t="shared" si="34"/>
        <v>2.6650250218444693</v>
      </c>
      <c r="BB77" s="48">
        <v>8752</v>
      </c>
      <c r="BC77" s="48">
        <v>15279</v>
      </c>
      <c r="BD77" s="48">
        <v>24614</v>
      </c>
      <c r="BE77" s="36">
        <f t="shared" si="35"/>
        <v>-26.517429105387176</v>
      </c>
      <c r="BF77" s="48">
        <v>14483</v>
      </c>
      <c r="BG77" s="48">
        <v>9552</v>
      </c>
      <c r="BH77" s="48">
        <v>24059</v>
      </c>
      <c r="BI77" s="36">
        <f t="shared" si="36"/>
        <v>20.495448688640426</v>
      </c>
      <c r="BJ77" s="48">
        <v>11285</v>
      </c>
      <c r="BK77" s="48">
        <v>12433</v>
      </c>
      <c r="BL77" s="48">
        <v>23757</v>
      </c>
      <c r="BM77" s="36">
        <f t="shared" si="37"/>
        <v>-4.8322599654838649</v>
      </c>
      <c r="BN77" s="48">
        <v>12114</v>
      </c>
      <c r="BO77" s="48">
        <v>11506</v>
      </c>
      <c r="BP77" s="48">
        <v>23653</v>
      </c>
      <c r="BQ77" s="36">
        <f t="shared" si="38"/>
        <v>2.5704984568553693</v>
      </c>
    </row>
    <row r="78" spans="1:69" x14ac:dyDescent="0.2">
      <c r="A78" s="55" t="s">
        <v>131</v>
      </c>
      <c r="B78" s="56">
        <f t="shared" si="20"/>
        <v>-9.9499844253047236</v>
      </c>
      <c r="C78" s="57">
        <f t="shared" si="39"/>
        <v>-9.3960405367268347</v>
      </c>
      <c r="D78" s="58">
        <f t="shared" si="21"/>
        <v>-6.8781742572308273</v>
      </c>
      <c r="E78" s="57">
        <f t="shared" si="22"/>
        <v>-13.57573848195651</v>
      </c>
      <c r="F78" s="59">
        <v>9142</v>
      </c>
      <c r="G78" s="60">
        <v>14805</v>
      </c>
      <c r="H78" s="60">
        <v>26172</v>
      </c>
      <c r="I78" s="61">
        <f t="shared" si="23"/>
        <v>-21.637627999388652</v>
      </c>
      <c r="J78" s="59">
        <v>12850</v>
      </c>
      <c r="K78" s="60">
        <v>12923</v>
      </c>
      <c r="L78" s="60">
        <v>25845</v>
      </c>
      <c r="M78" s="36">
        <f t="shared" si="24"/>
        <v>-0.28245308570322702</v>
      </c>
      <c r="N78" s="59">
        <v>12014</v>
      </c>
      <c r="O78" s="60">
        <v>13461</v>
      </c>
      <c r="P78" s="60">
        <v>25515</v>
      </c>
      <c r="Q78" s="36">
        <f t="shared" si="25"/>
        <v>-5.6711738193219672</v>
      </c>
      <c r="R78" s="60">
        <v>11393</v>
      </c>
      <c r="S78" s="60">
        <v>13929</v>
      </c>
      <c r="T78" s="60">
        <v>25378</v>
      </c>
      <c r="U78" s="26">
        <f t="shared" si="26"/>
        <v>-9.9929072424934926</v>
      </c>
      <c r="V78" s="62">
        <v>8177</v>
      </c>
      <c r="W78" s="63">
        <v>10281</v>
      </c>
      <c r="X78" s="63">
        <v>18854</v>
      </c>
      <c r="Y78" s="36">
        <f t="shared" si="27"/>
        <v>-11.159435663519684</v>
      </c>
      <c r="Z78" s="63">
        <v>10618</v>
      </c>
      <c r="AA78" s="63">
        <v>8026</v>
      </c>
      <c r="AB78" s="63">
        <v>18669</v>
      </c>
      <c r="AC78" s="36">
        <f t="shared" si="28"/>
        <v>13.883978788365742</v>
      </c>
      <c r="AD78" s="63">
        <v>8981</v>
      </c>
      <c r="AE78" s="63">
        <v>9507</v>
      </c>
      <c r="AF78" s="63">
        <v>18532</v>
      </c>
      <c r="AG78" s="36">
        <f t="shared" si="29"/>
        <v>-2.8383336930714487</v>
      </c>
      <c r="AH78" s="63">
        <v>8266</v>
      </c>
      <c r="AI78" s="63">
        <v>9907</v>
      </c>
      <c r="AJ78" s="63">
        <v>18822</v>
      </c>
      <c r="AK78" s="36">
        <f t="shared" si="30"/>
        <v>-8.7185208798214902</v>
      </c>
      <c r="AL78" s="63">
        <v>8035</v>
      </c>
      <c r="AM78" s="63">
        <v>9350</v>
      </c>
      <c r="AN78" s="63">
        <v>18327</v>
      </c>
      <c r="AO78" s="36">
        <f t="shared" si="31"/>
        <v>-7.175205980247723</v>
      </c>
      <c r="AP78" s="63">
        <v>7267</v>
      </c>
      <c r="AQ78" s="63">
        <v>9902</v>
      </c>
      <c r="AR78" s="63">
        <v>18292</v>
      </c>
      <c r="AS78" s="36">
        <f t="shared" si="32"/>
        <v>-14.405204460966548</v>
      </c>
      <c r="AT78" s="63">
        <v>7041</v>
      </c>
      <c r="AU78" s="63">
        <v>10310</v>
      </c>
      <c r="AV78" s="63">
        <v>18433</v>
      </c>
      <c r="AW78" s="36">
        <f t="shared" si="33"/>
        <v>-17.734497911354641</v>
      </c>
      <c r="AX78" s="48">
        <v>11706</v>
      </c>
      <c r="AY78" s="48">
        <v>14373</v>
      </c>
      <c r="AZ78" s="48">
        <v>26498</v>
      </c>
      <c r="BA78" s="36">
        <f t="shared" si="34"/>
        <v>-10.064910559287499</v>
      </c>
      <c r="BB78" s="48">
        <v>8039</v>
      </c>
      <c r="BC78" s="48">
        <v>17199</v>
      </c>
      <c r="BD78" s="48">
        <v>25870</v>
      </c>
      <c r="BE78" s="36">
        <f t="shared" si="35"/>
        <v>-35.407808272129884</v>
      </c>
      <c r="BF78" s="48">
        <v>13602</v>
      </c>
      <c r="BG78" s="48">
        <v>11640</v>
      </c>
      <c r="BH78" s="48">
        <v>25271</v>
      </c>
      <c r="BI78" s="36">
        <f t="shared" si="36"/>
        <v>7.7638399746745304</v>
      </c>
      <c r="BJ78" s="48">
        <v>10179</v>
      </c>
      <c r="BK78" s="48">
        <v>14770</v>
      </c>
      <c r="BL78" s="48">
        <v>24985</v>
      </c>
      <c r="BM78" s="36">
        <f t="shared" si="37"/>
        <v>-18.375025015009005</v>
      </c>
      <c r="BN78" s="48">
        <v>10848</v>
      </c>
      <c r="BO78" s="48">
        <v>13754</v>
      </c>
      <c r="BP78" s="48">
        <v>24638</v>
      </c>
      <c r="BQ78" s="36">
        <f t="shared" si="38"/>
        <v>-11.794788538030682</v>
      </c>
    </row>
    <row r="79" spans="1:69" x14ac:dyDescent="0.2">
      <c r="A79" s="55" t="s">
        <v>87</v>
      </c>
      <c r="B79" s="56">
        <f t="shared" si="20"/>
        <v>-20.37753978965867</v>
      </c>
      <c r="C79" s="57">
        <f t="shared" si="39"/>
        <v>-18.957109685858416</v>
      </c>
      <c r="D79" s="58">
        <f t="shared" si="21"/>
        <v>-17.084865755844891</v>
      </c>
      <c r="E79" s="57">
        <f t="shared" si="22"/>
        <v>-25.090643927272698</v>
      </c>
      <c r="F79" s="59">
        <v>7200</v>
      </c>
      <c r="G79" s="60">
        <v>12481</v>
      </c>
      <c r="H79" s="60">
        <v>21694</v>
      </c>
      <c r="I79" s="61">
        <f t="shared" si="23"/>
        <v>-24.343136351064814</v>
      </c>
      <c r="J79" s="59">
        <v>8046</v>
      </c>
      <c r="K79" s="60">
        <v>11258</v>
      </c>
      <c r="L79" s="60">
        <v>20905</v>
      </c>
      <c r="M79" s="36">
        <f t="shared" si="24"/>
        <v>-15.364745276249703</v>
      </c>
      <c r="N79" s="59">
        <v>7970</v>
      </c>
      <c r="O79" s="60">
        <v>12550</v>
      </c>
      <c r="P79" s="60">
        <v>20569</v>
      </c>
      <c r="Q79" s="36">
        <f t="shared" si="25"/>
        <v>-22.266517574991489</v>
      </c>
      <c r="R79" s="60">
        <v>8797</v>
      </c>
      <c r="S79" s="60">
        <v>11635</v>
      </c>
      <c r="T79" s="60">
        <v>20485</v>
      </c>
      <c r="U79" s="26">
        <f t="shared" si="26"/>
        <v>-13.854039541127655</v>
      </c>
      <c r="V79" s="62">
        <v>5486</v>
      </c>
      <c r="W79" s="63">
        <v>8464</v>
      </c>
      <c r="X79" s="63">
        <v>14508</v>
      </c>
      <c r="Y79" s="36">
        <f t="shared" si="27"/>
        <v>-20.526606010476971</v>
      </c>
      <c r="Z79" s="63">
        <v>6150</v>
      </c>
      <c r="AA79" s="63">
        <v>7483</v>
      </c>
      <c r="AB79" s="63">
        <v>14267</v>
      </c>
      <c r="AC79" s="36">
        <f t="shared" si="28"/>
        <v>-9.3432396439335541</v>
      </c>
      <c r="AD79" s="63">
        <v>6117</v>
      </c>
      <c r="AE79" s="63">
        <v>7988</v>
      </c>
      <c r="AF79" s="63">
        <v>14134</v>
      </c>
      <c r="AG79" s="36">
        <f t="shared" si="29"/>
        <v>-13.237583132871094</v>
      </c>
      <c r="AH79" s="63">
        <v>5714</v>
      </c>
      <c r="AI79" s="63">
        <v>8028</v>
      </c>
      <c r="AJ79" s="63">
        <v>14484</v>
      </c>
      <c r="AK79" s="36">
        <f t="shared" si="30"/>
        <v>-15.976249654791497</v>
      </c>
      <c r="AL79" s="63">
        <v>5642</v>
      </c>
      <c r="AM79" s="63">
        <v>7305</v>
      </c>
      <c r="AN79" s="63">
        <v>13936</v>
      </c>
      <c r="AO79" s="36">
        <f t="shared" si="31"/>
        <v>-11.933122847301957</v>
      </c>
      <c r="AP79" s="63">
        <v>4846</v>
      </c>
      <c r="AQ79" s="63">
        <v>7997</v>
      </c>
      <c r="AR79" s="63">
        <v>13951</v>
      </c>
      <c r="AS79" s="36">
        <f t="shared" si="32"/>
        <v>-22.58619453802595</v>
      </c>
      <c r="AT79" s="63">
        <v>4699</v>
      </c>
      <c r="AU79" s="63">
        <v>8364</v>
      </c>
      <c r="AV79" s="63">
        <v>14101</v>
      </c>
      <c r="AW79" s="36">
        <f t="shared" si="33"/>
        <v>-25.991064463513229</v>
      </c>
      <c r="AX79" s="48">
        <v>8767</v>
      </c>
      <c r="AY79" s="48">
        <v>13397</v>
      </c>
      <c r="AZ79" s="48">
        <v>22701</v>
      </c>
      <c r="BA79" s="36">
        <f t="shared" si="34"/>
        <v>-20.395577287344175</v>
      </c>
      <c r="BB79" s="48">
        <v>5880</v>
      </c>
      <c r="BC79" s="48">
        <v>15193</v>
      </c>
      <c r="BD79" s="48">
        <v>22011</v>
      </c>
      <c r="BE79" s="36">
        <f t="shared" si="35"/>
        <v>-42.31066285039298</v>
      </c>
      <c r="BF79" s="48">
        <v>8971</v>
      </c>
      <c r="BG79" s="48">
        <v>12338</v>
      </c>
      <c r="BH79" s="48">
        <v>21338</v>
      </c>
      <c r="BI79" s="36">
        <f t="shared" si="36"/>
        <v>-15.77936076483269</v>
      </c>
      <c r="BJ79" s="48">
        <v>7556</v>
      </c>
      <c r="BK79" s="48">
        <v>13342</v>
      </c>
      <c r="BL79" s="48">
        <v>20933</v>
      </c>
      <c r="BM79" s="36">
        <f t="shared" si="37"/>
        <v>-27.640567524960584</v>
      </c>
      <c r="BN79" s="48">
        <v>8459</v>
      </c>
      <c r="BO79" s="48">
        <v>12520</v>
      </c>
      <c r="BP79" s="48">
        <v>21012</v>
      </c>
      <c r="BQ79" s="36">
        <f t="shared" si="38"/>
        <v>-19.327051208833051</v>
      </c>
    </row>
    <row r="80" spans="1:69" x14ac:dyDescent="0.2">
      <c r="A80" s="55" t="s">
        <v>98</v>
      </c>
      <c r="B80" s="56">
        <f t="shared" si="20"/>
        <v>-32.776252537890059</v>
      </c>
      <c r="C80" s="57">
        <f t="shared" si="39"/>
        <v>-33.594418700050447</v>
      </c>
      <c r="D80" s="58">
        <f t="shared" si="21"/>
        <v>-30.316133094910132</v>
      </c>
      <c r="E80" s="57">
        <f t="shared" si="22"/>
        <v>-34.418205818709588</v>
      </c>
      <c r="F80" s="59">
        <v>6440</v>
      </c>
      <c r="G80" s="60">
        <v>15029</v>
      </c>
      <c r="H80" s="60">
        <v>23687</v>
      </c>
      <c r="I80" s="61">
        <f t="shared" si="23"/>
        <v>-36.260395997804707</v>
      </c>
      <c r="J80" s="59">
        <v>7127</v>
      </c>
      <c r="K80" s="60">
        <v>13878</v>
      </c>
      <c r="L80" s="60">
        <v>23036</v>
      </c>
      <c r="M80" s="36">
        <f t="shared" si="24"/>
        <v>-29.306303177635002</v>
      </c>
      <c r="N80" s="59">
        <v>7618</v>
      </c>
      <c r="O80" s="60">
        <v>14959</v>
      </c>
      <c r="P80" s="60">
        <v>22645</v>
      </c>
      <c r="Q80" s="36">
        <f t="shared" si="25"/>
        <v>-32.417752263192753</v>
      </c>
      <c r="R80" s="60">
        <v>7098</v>
      </c>
      <c r="S80" s="60">
        <v>15261</v>
      </c>
      <c r="T80" s="60">
        <v>22430</v>
      </c>
      <c r="U80" s="26">
        <f t="shared" si="26"/>
        <v>-36.393223361569319</v>
      </c>
      <c r="V80" s="62">
        <v>5350</v>
      </c>
      <c r="W80" s="63">
        <v>10730</v>
      </c>
      <c r="X80" s="63">
        <v>16650</v>
      </c>
      <c r="Y80" s="36">
        <f t="shared" si="27"/>
        <v>-32.312312312312322</v>
      </c>
      <c r="Z80" s="63">
        <v>5618</v>
      </c>
      <c r="AA80" s="63">
        <v>9863</v>
      </c>
      <c r="AB80" s="63">
        <v>16385</v>
      </c>
      <c r="AC80" s="36">
        <f t="shared" si="28"/>
        <v>-25.907842538907534</v>
      </c>
      <c r="AD80" s="63">
        <v>5281</v>
      </c>
      <c r="AE80" s="63">
        <v>10750</v>
      </c>
      <c r="AF80" s="63">
        <v>16058</v>
      </c>
      <c r="AG80" s="36">
        <f t="shared" si="29"/>
        <v>-34.057790509403404</v>
      </c>
      <c r="AH80" s="63">
        <v>5532</v>
      </c>
      <c r="AI80" s="63">
        <v>10180</v>
      </c>
      <c r="AJ80" s="63">
        <v>16609</v>
      </c>
      <c r="AK80" s="36">
        <f t="shared" si="30"/>
        <v>-27.984827503160943</v>
      </c>
      <c r="AL80" s="63">
        <v>5511</v>
      </c>
      <c r="AM80" s="63">
        <v>9374</v>
      </c>
      <c r="AN80" s="63">
        <v>16012</v>
      </c>
      <c r="AO80" s="36">
        <f t="shared" si="31"/>
        <v>-24.12565575818137</v>
      </c>
      <c r="AP80" s="63">
        <v>4732</v>
      </c>
      <c r="AQ80" s="63">
        <v>9946</v>
      </c>
      <c r="AR80" s="63">
        <v>16014</v>
      </c>
      <c r="AS80" s="36">
        <f t="shared" si="32"/>
        <v>-32.559010865492695</v>
      </c>
      <c r="AT80" s="63">
        <v>4526</v>
      </c>
      <c r="AU80" s="63">
        <v>10251</v>
      </c>
      <c r="AV80" s="63">
        <v>16234</v>
      </c>
      <c r="AW80" s="36">
        <f t="shared" si="33"/>
        <v>-35.265492176912652</v>
      </c>
      <c r="AX80" s="48">
        <v>8416</v>
      </c>
      <c r="AY80" s="48">
        <v>15537</v>
      </c>
      <c r="AZ80" s="48">
        <v>24589</v>
      </c>
      <c r="BA80" s="36">
        <f t="shared" si="34"/>
        <v>-28.960104111594614</v>
      </c>
      <c r="BB80" s="48">
        <v>5716</v>
      </c>
      <c r="BC80" s="48">
        <v>17288</v>
      </c>
      <c r="BD80" s="48">
        <v>23903</v>
      </c>
      <c r="BE80" s="36">
        <f t="shared" si="35"/>
        <v>-48.412333179935565</v>
      </c>
      <c r="BF80" s="48">
        <v>8286</v>
      </c>
      <c r="BG80" s="48">
        <v>14905</v>
      </c>
      <c r="BH80" s="48">
        <v>23233</v>
      </c>
      <c r="BI80" s="36">
        <f t="shared" si="36"/>
        <v>-28.48964834502647</v>
      </c>
      <c r="BJ80" s="48">
        <v>7480</v>
      </c>
      <c r="BK80" s="48">
        <v>15266</v>
      </c>
      <c r="BL80" s="48">
        <v>22774</v>
      </c>
      <c r="BM80" s="36">
        <f t="shared" si="37"/>
        <v>-34.188109247387374</v>
      </c>
      <c r="BN80" s="48">
        <v>7740</v>
      </c>
      <c r="BO80" s="48">
        <v>15053</v>
      </c>
      <c r="BP80" s="48">
        <v>22824</v>
      </c>
      <c r="BQ80" s="36">
        <f t="shared" si="38"/>
        <v>-32.040834209603929</v>
      </c>
    </row>
    <row r="81" spans="1:69" x14ac:dyDescent="0.2">
      <c r="A81" s="55" t="s">
        <v>110</v>
      </c>
      <c r="B81" s="56">
        <f t="shared" si="20"/>
        <v>-37.875971257123609</v>
      </c>
      <c r="C81" s="57">
        <f t="shared" si="39"/>
        <v>-47.986109979416796</v>
      </c>
      <c r="D81" s="58">
        <f t="shared" si="21"/>
        <v>-31.135122662203806</v>
      </c>
      <c r="E81" s="57">
        <f t="shared" si="22"/>
        <v>-34.506681129750241</v>
      </c>
      <c r="F81" s="59">
        <v>6415</v>
      </c>
      <c r="G81" s="60">
        <v>16531</v>
      </c>
      <c r="H81" s="60">
        <v>25123</v>
      </c>
      <c r="I81" s="61">
        <f t="shared" si="23"/>
        <v>-40.26589181228357</v>
      </c>
      <c r="J81" s="59">
        <v>8178</v>
      </c>
      <c r="K81" s="60">
        <v>14797</v>
      </c>
      <c r="L81" s="60">
        <v>24437</v>
      </c>
      <c r="M81" s="36">
        <f t="shared" si="24"/>
        <v>-27.08597618365593</v>
      </c>
      <c r="N81" s="59">
        <v>0</v>
      </c>
      <c r="O81" s="60">
        <v>18283</v>
      </c>
      <c r="P81" s="60">
        <v>18930</v>
      </c>
      <c r="Q81" s="36">
        <f t="shared" si="25"/>
        <v>-96.582144743792924</v>
      </c>
      <c r="R81" s="60">
        <v>8525</v>
      </c>
      <c r="S81" s="60">
        <v>15187</v>
      </c>
      <c r="T81" s="60">
        <v>23784</v>
      </c>
      <c r="U81" s="26">
        <f t="shared" si="26"/>
        <v>-28.010427177934748</v>
      </c>
      <c r="V81" s="62">
        <v>5313</v>
      </c>
      <c r="W81" s="63">
        <v>10885</v>
      </c>
      <c r="X81" s="63">
        <v>16643</v>
      </c>
      <c r="Y81" s="36">
        <f t="shared" si="27"/>
        <v>-33.479540948146372</v>
      </c>
      <c r="Z81" s="63">
        <v>5969</v>
      </c>
      <c r="AA81" s="63">
        <v>9841</v>
      </c>
      <c r="AB81" s="63">
        <v>16415</v>
      </c>
      <c r="AC81" s="36">
        <f t="shared" si="28"/>
        <v>-23.588181541273229</v>
      </c>
      <c r="AD81" s="63">
        <v>5425</v>
      </c>
      <c r="AE81" s="63">
        <v>10666</v>
      </c>
      <c r="AF81" s="63">
        <v>16118</v>
      </c>
      <c r="AG81" s="36">
        <f t="shared" si="29"/>
        <v>-32.516441245812139</v>
      </c>
      <c r="AH81" s="63">
        <v>5436</v>
      </c>
      <c r="AI81" s="63">
        <v>10417</v>
      </c>
      <c r="AJ81" s="63">
        <v>16624</v>
      </c>
      <c r="AK81" s="36">
        <f t="shared" si="30"/>
        <v>-29.962704523580371</v>
      </c>
      <c r="AL81" s="63">
        <v>5252</v>
      </c>
      <c r="AM81" s="63">
        <v>9985</v>
      </c>
      <c r="AN81" s="63">
        <v>16175</v>
      </c>
      <c r="AO81" s="36">
        <f t="shared" si="31"/>
        <v>-29.261205564142195</v>
      </c>
      <c r="AP81" s="63">
        <v>4734</v>
      </c>
      <c r="AQ81" s="63">
        <v>10138</v>
      </c>
      <c r="AR81" s="63">
        <v>16094</v>
      </c>
      <c r="AS81" s="36">
        <f t="shared" si="32"/>
        <v>-33.577730831365734</v>
      </c>
      <c r="AT81" s="63">
        <v>4600</v>
      </c>
      <c r="AU81" s="63">
        <v>10397</v>
      </c>
      <c r="AV81" s="63">
        <v>16302</v>
      </c>
      <c r="AW81" s="36">
        <f t="shared" si="33"/>
        <v>-35.560053981106613</v>
      </c>
      <c r="AX81" s="48">
        <v>8437</v>
      </c>
      <c r="AY81" s="48">
        <v>16120</v>
      </c>
      <c r="AZ81" s="48">
        <v>25142</v>
      </c>
      <c r="BA81" s="36">
        <f t="shared" si="34"/>
        <v>-30.55842812823164</v>
      </c>
      <c r="BB81" s="48">
        <v>5732</v>
      </c>
      <c r="BC81" s="48">
        <v>17857</v>
      </c>
      <c r="BD81" s="48">
        <v>24409</v>
      </c>
      <c r="BE81" s="36">
        <f t="shared" si="35"/>
        <v>-49.674300462943997</v>
      </c>
      <c r="BF81" s="48">
        <v>8697</v>
      </c>
      <c r="BG81" s="48">
        <v>15016</v>
      </c>
      <c r="BH81" s="48">
        <v>23759</v>
      </c>
      <c r="BI81" s="36">
        <f t="shared" si="36"/>
        <v>-26.596237215371023</v>
      </c>
      <c r="BJ81" s="48">
        <v>7667</v>
      </c>
      <c r="BK81" s="48">
        <v>15511</v>
      </c>
      <c r="BL81" s="48">
        <v>23223</v>
      </c>
      <c r="BM81" s="36">
        <f t="shared" si="37"/>
        <v>-33.776859148258197</v>
      </c>
      <c r="BN81" s="48">
        <v>7860</v>
      </c>
      <c r="BO81" s="48">
        <v>15249</v>
      </c>
      <c r="BP81" s="48">
        <v>23143</v>
      </c>
      <c r="BQ81" s="36">
        <f t="shared" si="38"/>
        <v>-31.927580693946339</v>
      </c>
    </row>
    <row r="82" spans="1:69" x14ac:dyDescent="0.2">
      <c r="A82" s="55" t="s">
        <v>97</v>
      </c>
      <c r="B82" s="56">
        <f t="shared" si="20"/>
        <v>-42.665561650160441</v>
      </c>
      <c r="C82" s="57">
        <f t="shared" si="39"/>
        <v>-53.124621279402803</v>
      </c>
      <c r="D82" s="58">
        <f t="shared" si="21"/>
        <v>-36.349811957572008</v>
      </c>
      <c r="E82" s="57">
        <f t="shared" si="22"/>
        <v>-38.522251713506513</v>
      </c>
      <c r="F82" s="59">
        <v>5404</v>
      </c>
      <c r="G82" s="60">
        <v>15873</v>
      </c>
      <c r="H82" s="60">
        <v>23441</v>
      </c>
      <c r="I82" s="61">
        <f t="shared" si="23"/>
        <v>-44.661063947783795</v>
      </c>
      <c r="J82" s="59">
        <v>6557</v>
      </c>
      <c r="K82" s="60">
        <v>14129</v>
      </c>
      <c r="L82" s="60">
        <v>22561</v>
      </c>
      <c r="M82" s="36">
        <f t="shared" si="24"/>
        <v>-33.562342094765306</v>
      </c>
      <c r="N82" s="59">
        <v>0</v>
      </c>
      <c r="O82" s="60">
        <v>17182</v>
      </c>
      <c r="P82" s="60">
        <v>17791</v>
      </c>
      <c r="Q82" s="36">
        <f t="shared" si="25"/>
        <v>-96.576920915069422</v>
      </c>
      <c r="R82" s="60">
        <v>6760</v>
      </c>
      <c r="S82" s="60">
        <v>14988</v>
      </c>
      <c r="T82" s="60">
        <v>21826</v>
      </c>
      <c r="U82" s="26">
        <f t="shared" si="26"/>
        <v>-37.698158159992673</v>
      </c>
      <c r="V82" s="62">
        <v>4303</v>
      </c>
      <c r="W82" s="63">
        <v>9688</v>
      </c>
      <c r="X82" s="63">
        <v>14461</v>
      </c>
      <c r="Y82" s="36">
        <f t="shared" si="27"/>
        <v>-37.238088652237053</v>
      </c>
      <c r="Z82" s="63">
        <v>4445</v>
      </c>
      <c r="AA82" s="63">
        <v>9075</v>
      </c>
      <c r="AB82" s="63">
        <v>14258</v>
      </c>
      <c r="AC82" s="36">
        <f t="shared" si="28"/>
        <v>-32.472997615373828</v>
      </c>
      <c r="AD82" s="63">
        <v>4353</v>
      </c>
      <c r="AE82" s="63">
        <v>9525</v>
      </c>
      <c r="AF82" s="63">
        <v>13906</v>
      </c>
      <c r="AG82" s="36">
        <f t="shared" si="29"/>
        <v>-37.192578742988637</v>
      </c>
      <c r="AH82" s="63">
        <v>4325</v>
      </c>
      <c r="AI82" s="63">
        <v>9296</v>
      </c>
      <c r="AJ82" s="63">
        <v>14432</v>
      </c>
      <c r="AK82" s="36">
        <f t="shared" si="30"/>
        <v>-34.44429046563193</v>
      </c>
      <c r="AL82" s="63">
        <v>4001</v>
      </c>
      <c r="AM82" s="63">
        <v>9340</v>
      </c>
      <c r="AN82" s="63">
        <v>14122</v>
      </c>
      <c r="AO82" s="36">
        <f t="shared" si="31"/>
        <v>-37.806259736581225</v>
      </c>
      <c r="AP82" s="63">
        <v>3806</v>
      </c>
      <c r="AQ82" s="63">
        <v>8923</v>
      </c>
      <c r="AR82" s="63">
        <v>13957</v>
      </c>
      <c r="AS82" s="36">
        <f t="shared" si="32"/>
        <v>-36.662606577344704</v>
      </c>
      <c r="AT82" s="63">
        <v>3683</v>
      </c>
      <c r="AU82" s="63">
        <v>9144</v>
      </c>
      <c r="AV82" s="63">
        <v>14136</v>
      </c>
      <c r="AW82" s="36">
        <f t="shared" si="33"/>
        <v>-38.631861912846631</v>
      </c>
      <c r="AX82" s="48">
        <v>7478</v>
      </c>
      <c r="AY82" s="48">
        <v>15367</v>
      </c>
      <c r="AZ82" s="48">
        <v>23442</v>
      </c>
      <c r="BA82" s="36">
        <f t="shared" si="34"/>
        <v>-33.653271905127546</v>
      </c>
      <c r="BB82" s="48">
        <v>5089</v>
      </c>
      <c r="BC82" s="48">
        <v>16692</v>
      </c>
      <c r="BD82" s="48">
        <v>22711</v>
      </c>
      <c r="BE82" s="36">
        <f t="shared" si="35"/>
        <v>-51.089780282682405</v>
      </c>
      <c r="BF82" s="48">
        <v>7261</v>
      </c>
      <c r="BG82" s="48">
        <v>14692</v>
      </c>
      <c r="BH82" s="48">
        <v>22008</v>
      </c>
      <c r="BI82" s="36">
        <f t="shared" si="36"/>
        <v>-33.76499454743729</v>
      </c>
      <c r="BJ82" s="48">
        <v>7013</v>
      </c>
      <c r="BK82" s="48">
        <v>14244</v>
      </c>
      <c r="BL82" s="48">
        <v>21305</v>
      </c>
      <c r="BM82" s="36">
        <f t="shared" si="37"/>
        <v>-33.940389579910814</v>
      </c>
      <c r="BN82" s="48">
        <v>6372</v>
      </c>
      <c r="BO82" s="48">
        <v>14956</v>
      </c>
      <c r="BP82" s="48">
        <v>21373</v>
      </c>
      <c r="BQ82" s="36">
        <f t="shared" si="38"/>
        <v>-40.162822252374482</v>
      </c>
    </row>
    <row r="83" spans="1:69" x14ac:dyDescent="0.2">
      <c r="A83" s="55" t="s">
        <v>109</v>
      </c>
      <c r="B83" s="56">
        <f t="shared" si="20"/>
        <v>28.009026732695034</v>
      </c>
      <c r="C83" s="57">
        <f t="shared" si="39"/>
        <v>39.339338569893414</v>
      </c>
      <c r="D83" s="58">
        <f t="shared" si="21"/>
        <v>26.121673609725576</v>
      </c>
      <c r="E83" s="57">
        <f t="shared" si="22"/>
        <v>18.566068018466108</v>
      </c>
      <c r="F83" s="59">
        <v>14637</v>
      </c>
      <c r="G83" s="60">
        <v>7520</v>
      </c>
      <c r="H83" s="60">
        <v>24226</v>
      </c>
      <c r="I83" s="61">
        <f t="shared" si="23"/>
        <v>29.37752827540659</v>
      </c>
      <c r="J83" s="59">
        <v>16535</v>
      </c>
      <c r="K83" s="60">
        <v>6901</v>
      </c>
      <c r="L83" s="60">
        <v>23468</v>
      </c>
      <c r="M83" s="36">
        <f t="shared" si="24"/>
        <v>41.051644792909499</v>
      </c>
      <c r="N83" s="59">
        <v>16695</v>
      </c>
      <c r="O83" s="60">
        <v>6514</v>
      </c>
      <c r="P83" s="60">
        <v>23230</v>
      </c>
      <c r="Q83" s="36">
        <f t="shared" si="25"/>
        <v>43.826947912182526</v>
      </c>
      <c r="R83" s="60">
        <v>16696</v>
      </c>
      <c r="S83" s="60">
        <v>6631</v>
      </c>
      <c r="T83" s="60">
        <v>23352</v>
      </c>
      <c r="U83" s="26">
        <f t="shared" si="26"/>
        <v>43.101233299075027</v>
      </c>
      <c r="V83" s="62">
        <v>9811</v>
      </c>
      <c r="W83" s="63">
        <v>6140</v>
      </c>
      <c r="X83" s="63">
        <v>16587</v>
      </c>
      <c r="Y83" s="36">
        <f t="shared" si="27"/>
        <v>22.131789955989628</v>
      </c>
      <c r="Z83" s="63">
        <v>10602</v>
      </c>
      <c r="AA83" s="63">
        <v>4899</v>
      </c>
      <c r="AB83" s="63">
        <v>16290</v>
      </c>
      <c r="AC83" s="36">
        <f t="shared" si="28"/>
        <v>35.009208103130753</v>
      </c>
      <c r="AD83" s="63">
        <v>10934</v>
      </c>
      <c r="AE83" s="63">
        <v>5186</v>
      </c>
      <c r="AF83" s="63">
        <v>16167</v>
      </c>
      <c r="AG83" s="36">
        <f t="shared" si="29"/>
        <v>35.553906105028759</v>
      </c>
      <c r="AH83" s="63">
        <v>10133</v>
      </c>
      <c r="AI83" s="63">
        <v>5541</v>
      </c>
      <c r="AJ83" s="63">
        <v>16508</v>
      </c>
      <c r="AK83" s="36">
        <f t="shared" si="30"/>
        <v>27.816816089168896</v>
      </c>
      <c r="AL83" s="63">
        <v>9972</v>
      </c>
      <c r="AM83" s="63">
        <v>4800</v>
      </c>
      <c r="AN83" s="63">
        <v>15864</v>
      </c>
      <c r="AO83" s="36">
        <f t="shared" si="31"/>
        <v>32.602118003025723</v>
      </c>
      <c r="AP83" s="63">
        <v>8592</v>
      </c>
      <c r="AQ83" s="63">
        <v>6107</v>
      </c>
      <c r="AR83" s="63">
        <v>15894</v>
      </c>
      <c r="AS83" s="36">
        <f t="shared" si="32"/>
        <v>15.63483075374355</v>
      </c>
      <c r="AT83" s="63">
        <v>8568</v>
      </c>
      <c r="AU83" s="63">
        <v>6318</v>
      </c>
      <c r="AV83" s="63">
        <v>15954</v>
      </c>
      <c r="AW83" s="36">
        <f t="shared" si="33"/>
        <v>14.10304625799173</v>
      </c>
      <c r="AX83" s="48">
        <v>14263</v>
      </c>
      <c r="AY83" s="48">
        <v>7988</v>
      </c>
      <c r="AZ83" s="48">
        <v>22681</v>
      </c>
      <c r="BA83" s="36">
        <f t="shared" si="34"/>
        <v>27.666328645121464</v>
      </c>
      <c r="BB83" s="48">
        <v>9428</v>
      </c>
      <c r="BC83" s="48">
        <v>11693</v>
      </c>
      <c r="BD83" s="48">
        <v>21888</v>
      </c>
      <c r="BE83" s="36">
        <f t="shared" si="35"/>
        <v>-10.348135964912281</v>
      </c>
      <c r="BF83" s="48">
        <v>12973</v>
      </c>
      <c r="BG83" s="48">
        <v>9030</v>
      </c>
      <c r="BH83" s="48">
        <v>22051</v>
      </c>
      <c r="BI83" s="36">
        <f t="shared" si="36"/>
        <v>17.881275225613347</v>
      </c>
      <c r="BJ83" s="48">
        <v>14101</v>
      </c>
      <c r="BK83" s="48">
        <v>7183</v>
      </c>
      <c r="BL83" s="48">
        <v>21351</v>
      </c>
      <c r="BM83" s="36">
        <f t="shared" si="37"/>
        <v>32.40129267949979</v>
      </c>
      <c r="BN83" s="48">
        <v>12938</v>
      </c>
      <c r="BO83" s="48">
        <v>7718</v>
      </c>
      <c r="BP83" s="48">
        <v>20690</v>
      </c>
      <c r="BQ83" s="36">
        <f t="shared" si="38"/>
        <v>25.229579507008221</v>
      </c>
    </row>
    <row r="84" spans="1:69" x14ac:dyDescent="0.2">
      <c r="A84" s="55" t="s">
        <v>113</v>
      </c>
      <c r="B84" s="56">
        <f t="shared" si="20"/>
        <v>27.254847254524879</v>
      </c>
      <c r="C84" s="57">
        <f t="shared" si="39"/>
        <v>20.565617823090996</v>
      </c>
      <c r="D84" s="58">
        <f t="shared" si="21"/>
        <v>31.633013155855014</v>
      </c>
      <c r="E84" s="57">
        <f t="shared" si="22"/>
        <v>29.56591078462862</v>
      </c>
      <c r="F84" s="59">
        <v>11146</v>
      </c>
      <c r="G84" s="60">
        <v>10442</v>
      </c>
      <c r="H84" s="60">
        <v>23913</v>
      </c>
      <c r="I84" s="61">
        <f t="shared" si="23"/>
        <v>2.9440053527370056</v>
      </c>
      <c r="J84" s="59">
        <v>15023</v>
      </c>
      <c r="K84" s="60">
        <v>8262</v>
      </c>
      <c r="L84" s="60">
        <v>23340</v>
      </c>
      <c r="M84" s="36">
        <f t="shared" si="24"/>
        <v>28.967437874892887</v>
      </c>
      <c r="N84" s="59">
        <v>14225</v>
      </c>
      <c r="O84" s="60">
        <v>8467</v>
      </c>
      <c r="P84" s="60">
        <v>22719</v>
      </c>
      <c r="Q84" s="36">
        <f t="shared" si="25"/>
        <v>25.344425370834983</v>
      </c>
      <c r="R84" s="60">
        <v>14191</v>
      </c>
      <c r="S84" s="60">
        <v>8510</v>
      </c>
      <c r="T84" s="60">
        <v>22718</v>
      </c>
      <c r="U84" s="26">
        <f>100*((R84/T84)-(S84/T84))</f>
        <v>25.006602693899112</v>
      </c>
      <c r="V84" s="62">
        <v>8574</v>
      </c>
      <c r="W84" s="63">
        <v>5975</v>
      </c>
      <c r="X84" s="63">
        <v>14982</v>
      </c>
      <c r="Y84" s="36">
        <f t="shared" si="27"/>
        <v>17.347483647043116</v>
      </c>
      <c r="Z84" s="63">
        <v>10306</v>
      </c>
      <c r="AA84" s="63">
        <v>4493</v>
      </c>
      <c r="AB84" s="63">
        <v>14808</v>
      </c>
      <c r="AC84" s="36">
        <f t="shared" si="28"/>
        <v>39.255807671528906</v>
      </c>
      <c r="AD84" s="63">
        <v>11340</v>
      </c>
      <c r="AE84" s="63">
        <v>0</v>
      </c>
      <c r="AF84" s="63">
        <v>11669</v>
      </c>
      <c r="AG84" s="36">
        <f t="shared" si="29"/>
        <v>97.180563887222561</v>
      </c>
      <c r="AH84" s="63">
        <v>8710</v>
      </c>
      <c r="AI84" s="63">
        <v>5626</v>
      </c>
      <c r="AJ84" s="63">
        <v>14956</v>
      </c>
      <c r="AK84" s="36">
        <f t="shared" si="30"/>
        <v>20.620486761166084</v>
      </c>
      <c r="AL84" s="63">
        <v>8645</v>
      </c>
      <c r="AM84" s="63">
        <v>5000</v>
      </c>
      <c r="AN84" s="63">
        <v>14493</v>
      </c>
      <c r="AO84" s="36">
        <f t="shared" si="31"/>
        <v>25.150072448768373</v>
      </c>
      <c r="AP84" s="63">
        <v>7648</v>
      </c>
      <c r="AQ84" s="63">
        <v>5832</v>
      </c>
      <c r="AR84" s="63">
        <v>14459</v>
      </c>
      <c r="AS84" s="36">
        <f t="shared" si="32"/>
        <v>12.559651428176222</v>
      </c>
      <c r="AT84" s="63">
        <v>7506</v>
      </c>
      <c r="AU84" s="63">
        <v>6150</v>
      </c>
      <c r="AV84" s="63">
        <v>14554</v>
      </c>
      <c r="AW84" s="36">
        <f t="shared" si="33"/>
        <v>9.3170262470798413</v>
      </c>
      <c r="AX84" s="48">
        <v>12661</v>
      </c>
      <c r="AY84" s="48">
        <v>9502</v>
      </c>
      <c r="AZ84" s="48">
        <v>22600</v>
      </c>
      <c r="BA84" s="36">
        <f t="shared" si="34"/>
        <v>13.977876106194692</v>
      </c>
      <c r="BB84" s="48">
        <v>8852</v>
      </c>
      <c r="BC84" s="48">
        <v>12397</v>
      </c>
      <c r="BD84" s="48">
        <v>21987</v>
      </c>
      <c r="BE84" s="36">
        <f t="shared" si="35"/>
        <v>-16.123163687633607</v>
      </c>
      <c r="BF84" s="48">
        <v>13976</v>
      </c>
      <c r="BG84" s="48">
        <v>7581</v>
      </c>
      <c r="BH84" s="48">
        <v>21573</v>
      </c>
      <c r="BI84" s="36">
        <f t="shared" si="36"/>
        <v>29.643535901358181</v>
      </c>
      <c r="BJ84" s="48">
        <v>13027</v>
      </c>
      <c r="BK84" s="48">
        <v>8114</v>
      </c>
      <c r="BL84" s="48">
        <v>21193</v>
      </c>
      <c r="BM84" s="36">
        <f t="shared" si="37"/>
        <v>23.182182796206298</v>
      </c>
      <c r="BN84" s="48">
        <v>16391</v>
      </c>
      <c r="BO84" s="48">
        <v>0</v>
      </c>
      <c r="BP84" s="48">
        <v>16872</v>
      </c>
      <c r="BQ84" s="36">
        <f t="shared" si="38"/>
        <v>97.149122807017534</v>
      </c>
    </row>
    <row r="85" spans="1:69" x14ac:dyDescent="0.2">
      <c r="A85" s="55" t="s">
        <v>133</v>
      </c>
      <c r="B85" s="56">
        <f t="shared" si="20"/>
        <v>-4.1431997710125961</v>
      </c>
      <c r="C85" s="57">
        <f t="shared" si="39"/>
        <v>-5.1511738446456006</v>
      </c>
      <c r="D85" s="58">
        <f t="shared" si="21"/>
        <v>-1.9387828682381074</v>
      </c>
      <c r="E85" s="57">
        <f t="shared" si="22"/>
        <v>-5.3396426001540798</v>
      </c>
      <c r="F85" s="59">
        <v>9349</v>
      </c>
      <c r="G85" s="60">
        <v>14229</v>
      </c>
      <c r="H85" s="60">
        <v>25915</v>
      </c>
      <c r="I85" s="61">
        <f t="shared" si="23"/>
        <v>-18.830792977040328</v>
      </c>
      <c r="J85" s="59">
        <v>13580</v>
      </c>
      <c r="K85" s="60">
        <v>11923</v>
      </c>
      <c r="L85" s="60">
        <v>25556</v>
      </c>
      <c r="M85" s="36">
        <f t="shared" si="24"/>
        <v>6.4838002817342257</v>
      </c>
      <c r="N85" s="59">
        <v>12035</v>
      </c>
      <c r="O85" s="60">
        <v>13245</v>
      </c>
      <c r="P85" s="60">
        <v>25312</v>
      </c>
      <c r="Q85" s="36">
        <f t="shared" si="25"/>
        <v>-4.7803413400758554</v>
      </c>
      <c r="R85" s="60">
        <v>12110</v>
      </c>
      <c r="S85" s="60">
        <v>12984</v>
      </c>
      <c r="T85" s="60">
        <v>25134</v>
      </c>
      <c r="U85" s="26">
        <f t="shared" ref="U85:U136" si="40">100*((R85/T85)-(S85/T85))</f>
        <v>-3.4773613432004469</v>
      </c>
      <c r="V85" s="62">
        <v>8781</v>
      </c>
      <c r="W85" s="63">
        <v>10106</v>
      </c>
      <c r="X85" s="63">
        <v>19408</v>
      </c>
      <c r="Y85" s="36">
        <f t="shared" si="27"/>
        <v>-6.8270816158285177</v>
      </c>
      <c r="Z85" s="63">
        <v>11458</v>
      </c>
      <c r="AA85" s="63">
        <v>7763</v>
      </c>
      <c r="AB85" s="63">
        <v>19235</v>
      </c>
      <c r="AC85" s="36">
        <f t="shared" si="28"/>
        <v>19.209773849753059</v>
      </c>
      <c r="AD85" s="63">
        <v>9565</v>
      </c>
      <c r="AE85" s="63">
        <v>9606</v>
      </c>
      <c r="AF85" s="63">
        <v>19197</v>
      </c>
      <c r="AG85" s="36">
        <f t="shared" si="29"/>
        <v>-0.21357503776631703</v>
      </c>
      <c r="AH85" s="63">
        <v>8912</v>
      </c>
      <c r="AI85" s="63">
        <v>9662</v>
      </c>
      <c r="AJ85" s="63">
        <v>19393</v>
      </c>
      <c r="AK85" s="36">
        <f t="shared" si="30"/>
        <v>-3.8673748259681338</v>
      </c>
      <c r="AL85" s="63">
        <v>8843</v>
      </c>
      <c r="AM85" s="63">
        <v>8765</v>
      </c>
      <c r="AN85" s="63">
        <v>18721</v>
      </c>
      <c r="AO85" s="36">
        <f t="shared" si="31"/>
        <v>0.4166444100208333</v>
      </c>
      <c r="AP85" s="63">
        <v>7828</v>
      </c>
      <c r="AQ85" s="63">
        <v>9584</v>
      </c>
      <c r="AR85" s="63">
        <v>18718</v>
      </c>
      <c r="AS85" s="36">
        <f t="shared" si="32"/>
        <v>-9.3813441607009267</v>
      </c>
      <c r="AT85" s="63">
        <v>7608</v>
      </c>
      <c r="AU85" s="63">
        <v>10045</v>
      </c>
      <c r="AV85" s="63">
        <v>18879</v>
      </c>
      <c r="AW85" s="36">
        <f t="shared" si="33"/>
        <v>-12.90852269717675</v>
      </c>
      <c r="AX85" s="48">
        <v>12056</v>
      </c>
      <c r="AY85" s="48">
        <v>13609</v>
      </c>
      <c r="AZ85" s="48">
        <v>26169</v>
      </c>
      <c r="BA85" s="36">
        <f t="shared" si="34"/>
        <v>-5.9345026558141276</v>
      </c>
      <c r="BB85" s="48">
        <v>8452</v>
      </c>
      <c r="BC85" s="48">
        <v>16404</v>
      </c>
      <c r="BD85" s="48">
        <v>25556</v>
      </c>
      <c r="BE85" s="36">
        <f t="shared" si="35"/>
        <v>-31.115980591641883</v>
      </c>
      <c r="BF85" s="48">
        <v>14291</v>
      </c>
      <c r="BG85" s="48">
        <v>10777</v>
      </c>
      <c r="BH85" s="48">
        <v>25090</v>
      </c>
      <c r="BI85" s="36">
        <f t="shared" si="36"/>
        <v>14.005579912315664</v>
      </c>
      <c r="BJ85" s="48">
        <v>11890</v>
      </c>
      <c r="BK85" s="48">
        <v>12585</v>
      </c>
      <c r="BL85" s="48">
        <v>24497</v>
      </c>
      <c r="BM85" s="36">
        <f t="shared" si="37"/>
        <v>-2.8370820916846897</v>
      </c>
      <c r="BN85" s="48">
        <v>12256</v>
      </c>
      <c r="BO85" s="48">
        <v>12458</v>
      </c>
      <c r="BP85" s="48">
        <v>24748</v>
      </c>
      <c r="BQ85" s="36">
        <f t="shared" si="38"/>
        <v>-0.81622757394536616</v>
      </c>
    </row>
    <row r="86" spans="1:69" x14ac:dyDescent="0.2">
      <c r="A86" s="55" t="s">
        <v>126</v>
      </c>
      <c r="B86" s="56">
        <f t="shared" si="20"/>
        <v>9.4788007583815048</v>
      </c>
      <c r="C86" s="57">
        <f t="shared" si="39"/>
        <v>7.3638681368073264</v>
      </c>
      <c r="D86" s="58">
        <f t="shared" si="21"/>
        <v>13.973101057914123</v>
      </c>
      <c r="E86" s="57">
        <f t="shared" si="22"/>
        <v>7.0994330804230685</v>
      </c>
      <c r="F86" s="59">
        <v>8853</v>
      </c>
      <c r="G86" s="60">
        <v>11888</v>
      </c>
      <c r="H86" s="60">
        <v>22724</v>
      </c>
      <c r="I86" s="61">
        <f t="shared" si="23"/>
        <v>-13.35592325294842</v>
      </c>
      <c r="J86" s="59">
        <v>13131</v>
      </c>
      <c r="K86" s="60">
        <v>9188</v>
      </c>
      <c r="L86" s="60">
        <v>22369</v>
      </c>
      <c r="M86" s="36">
        <f t="shared" si="24"/>
        <v>17.627073181635307</v>
      </c>
      <c r="N86" s="59">
        <v>11170</v>
      </c>
      <c r="O86" s="60">
        <v>11058</v>
      </c>
      <c r="P86" s="60">
        <v>22249</v>
      </c>
      <c r="Q86" s="36">
        <f t="shared" si="25"/>
        <v>0.50339341093981749</v>
      </c>
      <c r="R86" s="60">
        <v>13559</v>
      </c>
      <c r="S86" s="60">
        <v>8183</v>
      </c>
      <c r="T86" s="60">
        <v>21782</v>
      </c>
      <c r="U86" s="26">
        <f t="shared" si="40"/>
        <v>24.680929207602603</v>
      </c>
      <c r="V86" s="62">
        <v>8511</v>
      </c>
      <c r="W86" s="63">
        <v>7492</v>
      </c>
      <c r="X86" s="63">
        <v>16397</v>
      </c>
      <c r="Y86" s="36">
        <f t="shared" si="27"/>
        <v>6.2145514423370187</v>
      </c>
      <c r="Z86" s="63">
        <v>10993</v>
      </c>
      <c r="AA86" s="63">
        <v>5249</v>
      </c>
      <c r="AB86" s="63">
        <v>16252</v>
      </c>
      <c r="AC86" s="36">
        <f t="shared" si="28"/>
        <v>35.343342357863648</v>
      </c>
      <c r="AD86" s="63">
        <v>10294</v>
      </c>
      <c r="AE86" s="63">
        <v>5661</v>
      </c>
      <c r="AF86" s="63">
        <v>15980</v>
      </c>
      <c r="AG86" s="36">
        <f t="shared" si="29"/>
        <v>28.992490613266586</v>
      </c>
      <c r="AH86" s="63">
        <v>8596</v>
      </c>
      <c r="AI86" s="63">
        <v>7162</v>
      </c>
      <c r="AJ86" s="63">
        <v>16333</v>
      </c>
      <c r="AK86" s="36">
        <f t="shared" si="30"/>
        <v>8.77977101573501</v>
      </c>
      <c r="AL86" s="63">
        <v>8525</v>
      </c>
      <c r="AM86" s="63">
        <v>6203</v>
      </c>
      <c r="AN86" s="63">
        <v>15525</v>
      </c>
      <c r="AO86" s="36">
        <f t="shared" si="31"/>
        <v>14.956521739130435</v>
      </c>
      <c r="AP86" s="63">
        <v>7512</v>
      </c>
      <c r="AQ86" s="63">
        <v>7100</v>
      </c>
      <c r="AR86" s="63">
        <v>15553</v>
      </c>
      <c r="AS86" s="36">
        <f t="shared" si="32"/>
        <v>2.6490066225165587</v>
      </c>
      <c r="AT86" s="63">
        <v>7486</v>
      </c>
      <c r="AU86" s="63">
        <v>7348</v>
      </c>
      <c r="AV86" s="63">
        <v>15753</v>
      </c>
      <c r="AW86" s="36">
        <f t="shared" si="33"/>
        <v>0.8760236145496092</v>
      </c>
      <c r="AX86" s="48">
        <v>11964</v>
      </c>
      <c r="AY86" s="48">
        <v>10813</v>
      </c>
      <c r="AZ86" s="48">
        <v>23194</v>
      </c>
      <c r="BA86" s="36">
        <f t="shared" si="34"/>
        <v>4.9624902992153164</v>
      </c>
      <c r="BB86" s="48">
        <v>8452</v>
      </c>
      <c r="BC86" s="48">
        <v>13547</v>
      </c>
      <c r="BD86" s="48">
        <v>22589</v>
      </c>
      <c r="BE86" s="36">
        <f t="shared" si="35"/>
        <v>-22.555225994953293</v>
      </c>
      <c r="BF86" s="48">
        <v>14017</v>
      </c>
      <c r="BG86" s="48">
        <v>8210</v>
      </c>
      <c r="BH86" s="48">
        <v>22251</v>
      </c>
      <c r="BI86" s="36">
        <f t="shared" si="36"/>
        <v>26.097703474001172</v>
      </c>
      <c r="BJ86" s="48">
        <v>11840</v>
      </c>
      <c r="BK86" s="48">
        <v>9874</v>
      </c>
      <c r="BL86" s="48">
        <v>21738</v>
      </c>
      <c r="BM86" s="36">
        <f t="shared" si="37"/>
        <v>9.0440702916551601</v>
      </c>
      <c r="BN86" s="48">
        <v>12787</v>
      </c>
      <c r="BO86" s="48">
        <v>8891</v>
      </c>
      <c r="BP86" s="48">
        <v>21707</v>
      </c>
      <c r="BQ86" s="36">
        <f t="shared" si="38"/>
        <v>17.948127332196989</v>
      </c>
    </row>
    <row r="87" spans="1:69" x14ac:dyDescent="0.2">
      <c r="A87" s="55" t="s">
        <v>135</v>
      </c>
      <c r="B87" s="56">
        <f t="shared" si="20"/>
        <v>-7.0609510396042863</v>
      </c>
      <c r="C87" s="57">
        <f t="shared" si="39"/>
        <v>-8.9151951898089958</v>
      </c>
      <c r="D87" s="58">
        <f t="shared" si="21"/>
        <v>-3.1506348199224408</v>
      </c>
      <c r="E87" s="57">
        <f t="shared" si="22"/>
        <v>-9.1170231090814209</v>
      </c>
      <c r="F87" s="59">
        <v>8466</v>
      </c>
      <c r="G87" s="60">
        <v>15675</v>
      </c>
      <c r="H87" s="60">
        <v>26414</v>
      </c>
      <c r="I87" s="61">
        <f t="shared" si="23"/>
        <v>-27.292344968577265</v>
      </c>
      <c r="J87" s="59">
        <v>12721</v>
      </c>
      <c r="K87" s="60">
        <v>12857</v>
      </c>
      <c r="L87" s="60">
        <v>25961</v>
      </c>
      <c r="M87" s="36">
        <f t="shared" si="24"/>
        <v>-0.52386271715265109</v>
      </c>
      <c r="N87" s="59">
        <v>11567</v>
      </c>
      <c r="O87" s="60">
        <v>14167</v>
      </c>
      <c r="P87" s="60">
        <v>25760</v>
      </c>
      <c r="Q87" s="36">
        <f t="shared" si="25"/>
        <v>-10.093167701863347</v>
      </c>
      <c r="R87" s="60">
        <v>13075</v>
      </c>
      <c r="S87" s="60">
        <v>12499</v>
      </c>
      <c r="T87" s="60">
        <v>25616</v>
      </c>
      <c r="U87" s="26">
        <f t="shared" si="40"/>
        <v>2.2485946283572753</v>
      </c>
      <c r="V87" s="62">
        <v>9391</v>
      </c>
      <c r="W87" s="63">
        <v>10420</v>
      </c>
      <c r="X87" s="63">
        <v>20123</v>
      </c>
      <c r="Y87" s="36">
        <f t="shared" si="27"/>
        <v>-5.1135516573075526</v>
      </c>
      <c r="Z87" s="63">
        <v>10960</v>
      </c>
      <c r="AA87" s="63">
        <v>8706</v>
      </c>
      <c r="AB87" s="63">
        <v>19861</v>
      </c>
      <c r="AC87" s="36">
        <f t="shared" si="28"/>
        <v>11.348874679019183</v>
      </c>
      <c r="AD87" s="63">
        <v>9645</v>
      </c>
      <c r="AE87" s="63">
        <v>10206</v>
      </c>
      <c r="AF87" s="63">
        <v>19865</v>
      </c>
      <c r="AG87" s="36">
        <f t="shared" si="29"/>
        <v>-2.8240624213440704</v>
      </c>
      <c r="AH87" s="63">
        <v>9408</v>
      </c>
      <c r="AI87" s="63">
        <v>10152</v>
      </c>
      <c r="AJ87" s="63">
        <v>20096</v>
      </c>
      <c r="AK87" s="36">
        <f t="shared" si="30"/>
        <v>-3.7022292993630579</v>
      </c>
      <c r="AL87" s="63">
        <v>9158</v>
      </c>
      <c r="AM87" s="63">
        <v>9315</v>
      </c>
      <c r="AN87" s="63">
        <v>19315</v>
      </c>
      <c r="AO87" s="36">
        <f t="shared" si="31"/>
        <v>-0.81283976184312601</v>
      </c>
      <c r="AP87" s="63">
        <v>8266</v>
      </c>
      <c r="AQ87" s="63">
        <v>10007</v>
      </c>
      <c r="AR87" s="63">
        <v>19278</v>
      </c>
      <c r="AS87" s="36">
        <f t="shared" si="32"/>
        <v>-9.0310198153335399</v>
      </c>
      <c r="AT87" s="63">
        <v>8094</v>
      </c>
      <c r="AU87" s="63">
        <v>10425</v>
      </c>
      <c r="AV87" s="63">
        <v>19556</v>
      </c>
      <c r="AW87" s="36">
        <f t="shared" si="33"/>
        <v>-11.919615463284922</v>
      </c>
      <c r="AX87" s="48">
        <v>12421</v>
      </c>
      <c r="AY87" s="48">
        <v>13913</v>
      </c>
      <c r="AZ87" s="48">
        <v>26653</v>
      </c>
      <c r="BA87" s="36">
        <f t="shared" si="34"/>
        <v>-5.5978689078152568</v>
      </c>
      <c r="BB87" s="48">
        <v>8730</v>
      </c>
      <c r="BC87" s="48">
        <v>16905</v>
      </c>
      <c r="BD87" s="48">
        <v>26103</v>
      </c>
      <c r="BE87" s="36">
        <f t="shared" si="35"/>
        <v>-31.318239282841056</v>
      </c>
      <c r="BF87" s="48">
        <v>13617</v>
      </c>
      <c r="BG87" s="48">
        <v>11828</v>
      </c>
      <c r="BH87" s="48">
        <v>25474</v>
      </c>
      <c r="BI87" s="36">
        <f t="shared" si="36"/>
        <v>7.0228468242129196</v>
      </c>
      <c r="BJ87" s="48">
        <v>12253</v>
      </c>
      <c r="BK87" s="48">
        <v>13268</v>
      </c>
      <c r="BL87" s="48">
        <v>25543</v>
      </c>
      <c r="BM87" s="36">
        <f t="shared" si="37"/>
        <v>-3.973691422307474</v>
      </c>
      <c r="BN87" s="48">
        <v>11139</v>
      </c>
      <c r="BO87" s="48">
        <v>14101</v>
      </c>
      <c r="BP87" s="48">
        <v>25277</v>
      </c>
      <c r="BQ87" s="36">
        <f t="shared" si="38"/>
        <v>-11.718162756656241</v>
      </c>
    </row>
    <row r="88" spans="1:69" x14ac:dyDescent="0.2">
      <c r="A88" s="55" t="s">
        <v>121</v>
      </c>
      <c r="B88" s="56">
        <f t="shared" si="20"/>
        <v>-6.7918659099152734</v>
      </c>
      <c r="C88" s="57">
        <f t="shared" si="39"/>
        <v>-8.5762920108897234</v>
      </c>
      <c r="D88" s="58">
        <f t="shared" si="21"/>
        <v>-3.7573016335911773</v>
      </c>
      <c r="E88" s="57">
        <f t="shared" si="22"/>
        <v>-8.0420040852649191</v>
      </c>
      <c r="F88" s="59">
        <v>9657</v>
      </c>
      <c r="G88" s="60">
        <v>15011</v>
      </c>
      <c r="H88" s="60">
        <v>26887</v>
      </c>
      <c r="I88" s="61">
        <f t="shared" si="23"/>
        <v>-19.912969092870153</v>
      </c>
      <c r="J88" s="59">
        <v>13814</v>
      </c>
      <c r="K88" s="60">
        <v>12573</v>
      </c>
      <c r="L88" s="60">
        <v>26457</v>
      </c>
      <c r="M88" s="36">
        <f t="shared" si="24"/>
        <v>4.6906300789961106</v>
      </c>
      <c r="N88" s="59">
        <v>11990</v>
      </c>
      <c r="O88" s="60">
        <v>14106</v>
      </c>
      <c r="P88" s="60">
        <v>26143</v>
      </c>
      <c r="Q88" s="36">
        <f t="shared" si="25"/>
        <v>-8.093944841831469</v>
      </c>
      <c r="R88" s="60">
        <v>11542</v>
      </c>
      <c r="S88" s="60">
        <v>14399</v>
      </c>
      <c r="T88" s="60">
        <v>25999</v>
      </c>
      <c r="U88" s="26">
        <f t="shared" si="40"/>
        <v>-10.988884187853381</v>
      </c>
      <c r="V88" s="62">
        <v>8750</v>
      </c>
      <c r="W88" s="63">
        <v>10286</v>
      </c>
      <c r="X88" s="63">
        <v>19483</v>
      </c>
      <c r="Y88" s="36">
        <f t="shared" si="27"/>
        <v>-7.8837961299594532</v>
      </c>
      <c r="Z88" s="63">
        <v>11431</v>
      </c>
      <c r="AA88" s="63">
        <v>7869</v>
      </c>
      <c r="AB88" s="63">
        <v>19313</v>
      </c>
      <c r="AC88" s="36">
        <f t="shared" si="28"/>
        <v>18.443535442448088</v>
      </c>
      <c r="AD88" s="63">
        <v>9075</v>
      </c>
      <c r="AE88" s="63">
        <v>10171</v>
      </c>
      <c r="AF88" s="63">
        <v>19263</v>
      </c>
      <c r="AG88" s="36">
        <f t="shared" si="29"/>
        <v>-5.6896641229299663</v>
      </c>
      <c r="AH88" s="63">
        <v>8841</v>
      </c>
      <c r="AI88" s="63">
        <v>9957</v>
      </c>
      <c r="AJ88" s="63">
        <v>19474</v>
      </c>
      <c r="AK88" s="36">
        <f t="shared" si="30"/>
        <v>-5.7307178802505909</v>
      </c>
      <c r="AL88" s="63">
        <v>8971</v>
      </c>
      <c r="AM88" s="63">
        <v>9055</v>
      </c>
      <c r="AN88" s="63">
        <v>19016</v>
      </c>
      <c r="AO88" s="36">
        <f t="shared" si="31"/>
        <v>-0.44173327724021938</v>
      </c>
      <c r="AP88" s="63">
        <v>7980</v>
      </c>
      <c r="AQ88" s="63">
        <v>10018</v>
      </c>
      <c r="AR88" s="63">
        <v>19070</v>
      </c>
      <c r="AS88" s="36">
        <f t="shared" si="32"/>
        <v>-10.686942842160457</v>
      </c>
      <c r="AT88" s="63">
        <v>7697</v>
      </c>
      <c r="AU88" s="63">
        <v>10441</v>
      </c>
      <c r="AV88" s="63">
        <v>19173</v>
      </c>
      <c r="AW88" s="36">
        <f t="shared" si="33"/>
        <v>-14.311792625045644</v>
      </c>
      <c r="AX88" s="48">
        <v>12364</v>
      </c>
      <c r="AY88" s="48">
        <v>14043</v>
      </c>
      <c r="AZ88" s="48">
        <v>26834</v>
      </c>
      <c r="BA88" s="36">
        <f t="shared" si="34"/>
        <v>-6.2569874040396547</v>
      </c>
      <c r="BB88" s="48">
        <v>8607</v>
      </c>
      <c r="BC88" s="48">
        <v>17007</v>
      </c>
      <c r="BD88" s="48">
        <v>26275</v>
      </c>
      <c r="BE88" s="36">
        <f t="shared" si="35"/>
        <v>-31.969552806850615</v>
      </c>
      <c r="BF88" s="48">
        <v>14388</v>
      </c>
      <c r="BG88" s="48">
        <v>11306</v>
      </c>
      <c r="BH88" s="48">
        <v>25726</v>
      </c>
      <c r="BI88" s="36">
        <f t="shared" si="36"/>
        <v>11.980097955375879</v>
      </c>
      <c r="BJ88" s="48">
        <v>11792</v>
      </c>
      <c r="BK88" s="48">
        <v>13625</v>
      </c>
      <c r="BL88" s="48">
        <v>25453</v>
      </c>
      <c r="BM88" s="36">
        <f t="shared" si="37"/>
        <v>-7.2015086630259688</v>
      </c>
      <c r="BN88" s="48">
        <v>11840</v>
      </c>
      <c r="BO88" s="48">
        <v>13560</v>
      </c>
      <c r="BP88" s="48">
        <v>25436</v>
      </c>
      <c r="BQ88" s="36">
        <f t="shared" si="38"/>
        <v>-6.7620695077842408</v>
      </c>
    </row>
    <row r="89" spans="1:69" x14ac:dyDescent="0.2">
      <c r="A89" s="55" t="s">
        <v>3</v>
      </c>
      <c r="B89" s="56">
        <f t="shared" si="20"/>
        <v>-19.988112691865833</v>
      </c>
      <c r="C89" s="57">
        <f t="shared" si="39"/>
        <v>-20.303019262435754</v>
      </c>
      <c r="D89" s="58">
        <f t="shared" si="21"/>
        <v>-17.269362894883887</v>
      </c>
      <c r="E89" s="57">
        <f t="shared" si="22"/>
        <v>-22.391955918277858</v>
      </c>
      <c r="F89" s="59">
        <v>8052</v>
      </c>
      <c r="G89" s="60">
        <v>9454</v>
      </c>
      <c r="H89" s="60">
        <v>19510</v>
      </c>
      <c r="I89" s="61">
        <f t="shared" si="23"/>
        <v>-7.1860584315735556</v>
      </c>
      <c r="J89" s="59">
        <v>6425</v>
      </c>
      <c r="K89" s="60">
        <v>12304</v>
      </c>
      <c r="L89" s="60">
        <v>18771</v>
      </c>
      <c r="M89" s="36">
        <f t="shared" si="24"/>
        <v>-31.319588727292103</v>
      </c>
      <c r="N89" s="59">
        <v>7597</v>
      </c>
      <c r="O89" s="60">
        <v>10989</v>
      </c>
      <c r="P89" s="60">
        <v>18614</v>
      </c>
      <c r="Q89" s="36">
        <f t="shared" si="25"/>
        <v>-18.222843021381756</v>
      </c>
      <c r="R89" s="60">
        <v>7066</v>
      </c>
      <c r="S89" s="60">
        <v>11653</v>
      </c>
      <c r="T89" s="60">
        <v>18735</v>
      </c>
      <c r="U89" s="26">
        <f t="shared" si="40"/>
        <v>-24.4835868694956</v>
      </c>
      <c r="V89" s="62">
        <v>4325</v>
      </c>
      <c r="W89" s="63">
        <v>6820</v>
      </c>
      <c r="X89" s="63">
        <v>11624</v>
      </c>
      <c r="Y89" s="36">
        <f t="shared" si="27"/>
        <v>-21.464211975223673</v>
      </c>
      <c r="Z89" s="63">
        <v>3910</v>
      </c>
      <c r="AA89" s="63">
        <v>7563</v>
      </c>
      <c r="AB89" s="63">
        <v>11508</v>
      </c>
      <c r="AC89" s="36">
        <f t="shared" si="28"/>
        <v>-31.743135210288496</v>
      </c>
      <c r="AD89" s="63">
        <v>4772</v>
      </c>
      <c r="AE89" s="63">
        <v>6713</v>
      </c>
      <c r="AF89" s="63">
        <v>11506</v>
      </c>
      <c r="AG89" s="36">
        <f t="shared" si="29"/>
        <v>-16.869459412480442</v>
      </c>
      <c r="AH89" s="63">
        <v>4467</v>
      </c>
      <c r="AI89" s="63">
        <v>6349</v>
      </c>
      <c r="AJ89" s="63">
        <v>11579</v>
      </c>
      <c r="AK89" s="36">
        <f t="shared" si="30"/>
        <v>-16.253562483806896</v>
      </c>
      <c r="AL89" s="63">
        <v>4702</v>
      </c>
      <c r="AM89" s="63">
        <v>5504</v>
      </c>
      <c r="AN89" s="63">
        <v>11145</v>
      </c>
      <c r="AO89" s="36">
        <f t="shared" si="31"/>
        <v>-7.1960520412741147</v>
      </c>
      <c r="AP89" s="63">
        <v>4271</v>
      </c>
      <c r="AQ89" s="63">
        <v>5818</v>
      </c>
      <c r="AR89" s="63">
        <v>11174</v>
      </c>
      <c r="AS89" s="36">
        <f t="shared" si="32"/>
        <v>-13.844639341328085</v>
      </c>
      <c r="AT89" s="63">
        <v>4279</v>
      </c>
      <c r="AU89" s="63">
        <v>5791</v>
      </c>
      <c r="AV89" s="63">
        <v>11188</v>
      </c>
      <c r="AW89" s="36">
        <f t="shared" si="33"/>
        <v>-13.514479799785489</v>
      </c>
      <c r="AX89" s="48">
        <v>8201</v>
      </c>
      <c r="AY89" s="48">
        <v>10724</v>
      </c>
      <c r="AZ89" s="48">
        <v>19468</v>
      </c>
      <c r="BA89" s="36">
        <f t="shared" si="34"/>
        <v>-12.959728785699614</v>
      </c>
      <c r="BB89" s="48">
        <v>5290</v>
      </c>
      <c r="BC89" s="48">
        <v>12602</v>
      </c>
      <c r="BD89" s="48">
        <v>18678</v>
      </c>
      <c r="BE89" s="36">
        <f t="shared" si="35"/>
        <v>-39.147660349073774</v>
      </c>
      <c r="BF89" s="48">
        <v>4822</v>
      </c>
      <c r="BG89" s="48">
        <v>12771</v>
      </c>
      <c r="BH89" s="48">
        <v>18534</v>
      </c>
      <c r="BI89" s="36">
        <f t="shared" si="36"/>
        <v>-42.888745009172325</v>
      </c>
      <c r="BJ89" s="48">
        <v>8542</v>
      </c>
      <c r="BK89" s="48">
        <v>9860</v>
      </c>
      <c r="BL89" s="48">
        <v>18437</v>
      </c>
      <c r="BM89" s="36">
        <f t="shared" si="37"/>
        <v>-7.1486684384661272</v>
      </c>
      <c r="BN89" s="48">
        <v>8218</v>
      </c>
      <c r="BO89" s="48">
        <v>10011</v>
      </c>
      <c r="BP89" s="48">
        <v>18268</v>
      </c>
      <c r="BQ89" s="36">
        <f t="shared" si="38"/>
        <v>-9.8149770089774488</v>
      </c>
    </row>
    <row r="90" spans="1:69" x14ac:dyDescent="0.2">
      <c r="A90" s="55" t="s">
        <v>27</v>
      </c>
      <c r="B90" s="56">
        <f t="shared" si="20"/>
        <v>-11.077799300988715</v>
      </c>
      <c r="C90" s="57">
        <f t="shared" si="39"/>
        <v>-2.5322818399802829</v>
      </c>
      <c r="D90" s="58">
        <f t="shared" si="21"/>
        <v>-10.393522593239595</v>
      </c>
      <c r="E90" s="57">
        <f t="shared" si="22"/>
        <v>-20.307593469746273</v>
      </c>
      <c r="F90" s="59">
        <v>11827</v>
      </c>
      <c r="G90" s="60">
        <v>7324</v>
      </c>
      <c r="H90" s="60">
        <v>20858</v>
      </c>
      <c r="I90" s="61">
        <f t="shared" si="23"/>
        <v>21.588838814843225</v>
      </c>
      <c r="J90" s="59">
        <v>8092</v>
      </c>
      <c r="K90" s="60">
        <v>12335</v>
      </c>
      <c r="L90" s="60">
        <v>20438</v>
      </c>
      <c r="M90" s="36">
        <f t="shared" si="24"/>
        <v>-20.760348370682063</v>
      </c>
      <c r="N90" s="59">
        <v>9785</v>
      </c>
      <c r="O90" s="60">
        <v>10431</v>
      </c>
      <c r="P90" s="60">
        <v>20239</v>
      </c>
      <c r="Q90" s="36">
        <f t="shared" si="25"/>
        <v>-3.1918573052028218</v>
      </c>
      <c r="R90" s="60">
        <v>9460</v>
      </c>
      <c r="S90" s="60">
        <v>11054</v>
      </c>
      <c r="T90" s="60">
        <v>20526</v>
      </c>
      <c r="U90" s="26">
        <f t="shared" si="40"/>
        <v>-7.7657604988794704</v>
      </c>
      <c r="V90" s="62">
        <v>5992</v>
      </c>
      <c r="W90" s="63">
        <v>7329</v>
      </c>
      <c r="X90" s="63">
        <v>14002</v>
      </c>
      <c r="Y90" s="36">
        <f t="shared" si="27"/>
        <v>-9.5486359091558342</v>
      </c>
      <c r="Z90" s="63">
        <v>5242</v>
      </c>
      <c r="AA90" s="63">
        <v>8697</v>
      </c>
      <c r="AB90" s="63">
        <v>13959</v>
      </c>
      <c r="AC90" s="36">
        <f t="shared" si="28"/>
        <v>-24.751056665950284</v>
      </c>
      <c r="AD90" s="63">
        <v>4734</v>
      </c>
      <c r="AE90" s="63">
        <v>9135</v>
      </c>
      <c r="AF90" s="63">
        <v>13874</v>
      </c>
      <c r="AG90" s="36">
        <f t="shared" si="29"/>
        <v>-31.721205131901403</v>
      </c>
      <c r="AH90" s="63">
        <v>6379</v>
      </c>
      <c r="AI90" s="63">
        <v>6734</v>
      </c>
      <c r="AJ90" s="63">
        <v>13896</v>
      </c>
      <c r="AK90" s="36">
        <f t="shared" si="30"/>
        <v>-2.5546919976971783</v>
      </c>
      <c r="AL90" s="63">
        <v>6421</v>
      </c>
      <c r="AM90" s="63">
        <v>5926</v>
      </c>
      <c r="AN90" s="63">
        <v>13437</v>
      </c>
      <c r="AO90" s="36">
        <f t="shared" si="31"/>
        <v>3.6838580040187532</v>
      </c>
      <c r="AP90" s="63">
        <v>5897</v>
      </c>
      <c r="AQ90" s="63">
        <v>6378</v>
      </c>
      <c r="AR90" s="63">
        <v>13453</v>
      </c>
      <c r="AS90" s="36">
        <f t="shared" si="32"/>
        <v>-3.575410689065639</v>
      </c>
      <c r="AT90" s="63">
        <v>5896</v>
      </c>
      <c r="AU90" s="63">
        <v>6474</v>
      </c>
      <c r="AV90" s="63">
        <v>13481</v>
      </c>
      <c r="AW90" s="36">
        <f t="shared" si="33"/>
        <v>-4.2875157629255973</v>
      </c>
      <c r="AX90" s="48">
        <v>10187</v>
      </c>
      <c r="AY90" s="48">
        <v>9244</v>
      </c>
      <c r="AZ90" s="48">
        <v>19885</v>
      </c>
      <c r="BA90" s="36">
        <f t="shared" si="34"/>
        <v>4.7422680412371188</v>
      </c>
      <c r="BB90" s="48">
        <v>6146</v>
      </c>
      <c r="BC90" s="48">
        <v>12334</v>
      </c>
      <c r="BD90" s="48">
        <v>19248</v>
      </c>
      <c r="BE90" s="36">
        <f t="shared" si="35"/>
        <v>-32.148794679966748</v>
      </c>
      <c r="BF90" s="48">
        <v>5337</v>
      </c>
      <c r="BG90" s="48">
        <v>13489</v>
      </c>
      <c r="BH90" s="48">
        <v>19584</v>
      </c>
      <c r="BI90" s="36">
        <f t="shared" si="36"/>
        <v>-41.625816993464056</v>
      </c>
      <c r="BJ90" s="48">
        <v>9590</v>
      </c>
      <c r="BK90" s="48">
        <v>9973</v>
      </c>
      <c r="BL90" s="48">
        <v>19577</v>
      </c>
      <c r="BM90" s="36">
        <f t="shared" si="37"/>
        <v>-1.9563773816212882</v>
      </c>
      <c r="BN90" s="48">
        <v>6719</v>
      </c>
      <c r="BO90" s="48">
        <v>12637</v>
      </c>
      <c r="BP90" s="48">
        <v>19372</v>
      </c>
      <c r="BQ90" s="36">
        <f t="shared" si="38"/>
        <v>-30.549246334916376</v>
      </c>
    </row>
    <row r="91" spans="1:69" x14ac:dyDescent="0.2">
      <c r="A91" s="55" t="s">
        <v>59</v>
      </c>
      <c r="B91" s="56">
        <f t="shared" si="20"/>
        <v>-28.001918964990548</v>
      </c>
      <c r="C91" s="57">
        <f t="shared" si="39"/>
        <v>-25.881660699627954</v>
      </c>
      <c r="D91" s="58">
        <f t="shared" si="21"/>
        <v>-25.858346700913803</v>
      </c>
      <c r="E91" s="57">
        <f t="shared" si="22"/>
        <v>-32.265749494429883</v>
      </c>
      <c r="F91" s="59">
        <v>6081</v>
      </c>
      <c r="G91" s="60">
        <v>12566</v>
      </c>
      <c r="H91" s="60">
        <v>20483</v>
      </c>
      <c r="I91" s="61">
        <f t="shared" si="23"/>
        <v>-31.660401308402093</v>
      </c>
      <c r="J91" s="59">
        <v>7464</v>
      </c>
      <c r="K91" s="60">
        <v>11330</v>
      </c>
      <c r="L91" s="60">
        <v>19841</v>
      </c>
      <c r="M91" s="36">
        <f t="shared" si="24"/>
        <v>-19.484904994707929</v>
      </c>
      <c r="N91" s="59">
        <v>7166</v>
      </c>
      <c r="O91" s="60">
        <v>12178</v>
      </c>
      <c r="P91" s="60">
        <v>19410</v>
      </c>
      <c r="Q91" s="36">
        <f t="shared" si="25"/>
        <v>-25.82174137042762</v>
      </c>
      <c r="R91" s="60">
        <v>7074</v>
      </c>
      <c r="S91" s="60">
        <v>12217</v>
      </c>
      <c r="T91" s="60">
        <v>19364</v>
      </c>
      <c r="U91" s="26">
        <f t="shared" si="40"/>
        <v>-26.559595124974177</v>
      </c>
      <c r="V91" s="62">
        <v>4478</v>
      </c>
      <c r="W91" s="63">
        <v>8176</v>
      </c>
      <c r="X91" s="63">
        <v>13104</v>
      </c>
      <c r="Y91" s="36">
        <f t="shared" si="27"/>
        <v>-28.220390720390721</v>
      </c>
      <c r="Z91" s="63">
        <v>5339</v>
      </c>
      <c r="AA91" s="63">
        <v>7176</v>
      </c>
      <c r="AB91" s="63">
        <v>12926</v>
      </c>
      <c r="AC91" s="36">
        <f t="shared" si="28"/>
        <v>-14.211666408788487</v>
      </c>
      <c r="AD91" s="63">
        <v>4481</v>
      </c>
      <c r="AE91" s="63">
        <v>8260</v>
      </c>
      <c r="AF91" s="63">
        <v>12762</v>
      </c>
      <c r="AG91" s="36">
        <f t="shared" si="29"/>
        <v>-29.611346183983699</v>
      </c>
      <c r="AH91" s="63">
        <v>4518</v>
      </c>
      <c r="AI91" s="63">
        <v>7867</v>
      </c>
      <c r="AJ91" s="63">
        <v>13093</v>
      </c>
      <c r="AK91" s="36">
        <f t="shared" si="30"/>
        <v>-25.578553425494533</v>
      </c>
      <c r="AL91" s="63">
        <v>4586</v>
      </c>
      <c r="AM91" s="63">
        <v>7222</v>
      </c>
      <c r="AN91" s="63">
        <v>12706</v>
      </c>
      <c r="AO91" s="36">
        <f t="shared" si="31"/>
        <v>-20.746104202738863</v>
      </c>
      <c r="AP91" s="63">
        <v>3925</v>
      </c>
      <c r="AQ91" s="63">
        <v>7662</v>
      </c>
      <c r="AR91" s="63">
        <v>12696</v>
      </c>
      <c r="AS91" s="36">
        <f t="shared" si="32"/>
        <v>-29.434467548834281</v>
      </c>
      <c r="AT91" s="63">
        <v>3762</v>
      </c>
      <c r="AU91" s="63">
        <v>8018</v>
      </c>
      <c r="AV91" s="63">
        <v>12817</v>
      </c>
      <c r="AW91" s="36">
        <f t="shared" si="33"/>
        <v>-33.205898416166022</v>
      </c>
      <c r="AX91" s="48">
        <v>7117</v>
      </c>
      <c r="AY91" s="48">
        <v>13364</v>
      </c>
      <c r="AZ91" s="48">
        <v>21025</v>
      </c>
      <c r="BA91" s="36">
        <f t="shared" si="34"/>
        <v>-29.712247324613557</v>
      </c>
      <c r="BB91" s="48">
        <v>4814</v>
      </c>
      <c r="BC91" s="48">
        <v>14796</v>
      </c>
      <c r="BD91" s="48">
        <v>20474</v>
      </c>
      <c r="BE91" s="36">
        <f t="shared" si="35"/>
        <v>-48.754517925173396</v>
      </c>
      <c r="BF91" s="48">
        <v>7755</v>
      </c>
      <c r="BG91" s="48">
        <v>12009</v>
      </c>
      <c r="BH91" s="48">
        <v>19806</v>
      </c>
      <c r="BI91" s="36">
        <f t="shared" si="36"/>
        <v>-21.478339897000907</v>
      </c>
      <c r="BJ91" s="48">
        <v>6787</v>
      </c>
      <c r="BK91" s="48">
        <v>12492</v>
      </c>
      <c r="BL91" s="48">
        <v>19327</v>
      </c>
      <c r="BM91" s="36">
        <f t="shared" si="37"/>
        <v>-29.518290474465775</v>
      </c>
      <c r="BN91" s="48">
        <v>5864</v>
      </c>
      <c r="BO91" s="48">
        <v>12036</v>
      </c>
      <c r="BP91" s="48">
        <v>19369</v>
      </c>
      <c r="BQ91" s="36">
        <f t="shared" si="38"/>
        <v>-31.865351850895763</v>
      </c>
    </row>
    <row r="92" spans="1:69" x14ac:dyDescent="0.2">
      <c r="A92" s="55" t="s">
        <v>88</v>
      </c>
      <c r="B92" s="56">
        <f t="shared" si="20"/>
        <v>-14.578156020074305</v>
      </c>
      <c r="C92" s="57">
        <f t="shared" si="39"/>
        <v>-9.9518508024270691</v>
      </c>
      <c r="D92" s="58">
        <f t="shared" si="21"/>
        <v>-14.036298878262528</v>
      </c>
      <c r="E92" s="57">
        <f t="shared" si="22"/>
        <v>-19.746318379533321</v>
      </c>
      <c r="F92" s="59">
        <v>8430</v>
      </c>
      <c r="G92" s="60">
        <v>12895</v>
      </c>
      <c r="H92" s="60">
        <v>23462</v>
      </c>
      <c r="I92" s="61">
        <f t="shared" si="23"/>
        <v>-19.030773165118063</v>
      </c>
      <c r="J92" s="59">
        <v>11441</v>
      </c>
      <c r="K92" s="60">
        <v>11354</v>
      </c>
      <c r="L92" s="60">
        <v>22901</v>
      </c>
      <c r="M92" s="36">
        <f t="shared" si="24"/>
        <v>0.37989607440722661</v>
      </c>
      <c r="N92" s="59">
        <v>9639</v>
      </c>
      <c r="O92" s="60">
        <v>12743</v>
      </c>
      <c r="P92" s="60">
        <v>22453</v>
      </c>
      <c r="Q92" s="36">
        <f t="shared" si="25"/>
        <v>-13.824433260588787</v>
      </c>
      <c r="R92" s="60">
        <v>10429</v>
      </c>
      <c r="S92" s="60">
        <v>12084</v>
      </c>
      <c r="T92" s="60">
        <v>22572</v>
      </c>
      <c r="U92" s="26">
        <f t="shared" si="40"/>
        <v>-7.3320928584086511</v>
      </c>
      <c r="V92" s="62">
        <v>6318</v>
      </c>
      <c r="W92" s="63">
        <v>8728</v>
      </c>
      <c r="X92" s="63">
        <v>15570</v>
      </c>
      <c r="Y92" s="36">
        <f t="shared" si="27"/>
        <v>-15.478484264611431</v>
      </c>
      <c r="Z92" s="63">
        <v>8366</v>
      </c>
      <c r="AA92" s="63">
        <v>7027</v>
      </c>
      <c r="AB92" s="63">
        <v>15405</v>
      </c>
      <c r="AC92" s="36">
        <f t="shared" si="28"/>
        <v>8.691983122362867</v>
      </c>
      <c r="AD92" s="63">
        <v>5251</v>
      </c>
      <c r="AE92" s="63">
        <v>10060</v>
      </c>
      <c r="AF92" s="63">
        <v>15335</v>
      </c>
      <c r="AG92" s="36">
        <f t="shared" si="29"/>
        <v>-31.359634822301917</v>
      </c>
      <c r="AH92" s="63">
        <v>6446</v>
      </c>
      <c r="AI92" s="63">
        <v>8398</v>
      </c>
      <c r="AJ92" s="63">
        <v>15561</v>
      </c>
      <c r="AK92" s="36">
        <f t="shared" si="30"/>
        <v>-12.544180965233592</v>
      </c>
      <c r="AL92" s="63">
        <v>6521</v>
      </c>
      <c r="AM92" s="63">
        <v>7613</v>
      </c>
      <c r="AN92" s="63">
        <v>15157</v>
      </c>
      <c r="AO92" s="36">
        <f t="shared" si="31"/>
        <v>-7.2045919377185461</v>
      </c>
      <c r="AP92" s="63">
        <v>5666</v>
      </c>
      <c r="AQ92" s="63">
        <v>8368</v>
      </c>
      <c r="AR92" s="63">
        <v>15175</v>
      </c>
      <c r="AS92" s="36">
        <f t="shared" si="32"/>
        <v>-17.805601317957159</v>
      </c>
      <c r="AT92" s="63">
        <v>5372</v>
      </c>
      <c r="AU92" s="63">
        <v>8813</v>
      </c>
      <c r="AV92" s="63">
        <v>15257</v>
      </c>
      <c r="AW92" s="36">
        <f t="shared" si="33"/>
        <v>-22.553581962377923</v>
      </c>
      <c r="AX92" s="48">
        <v>9748</v>
      </c>
      <c r="AY92" s="48">
        <v>13544</v>
      </c>
      <c r="AZ92" s="48">
        <v>23853</v>
      </c>
      <c r="BA92" s="36">
        <f t="shared" si="34"/>
        <v>-15.914140778937663</v>
      </c>
      <c r="BB92" s="48">
        <v>6693</v>
      </c>
      <c r="BC92" s="48">
        <v>15698</v>
      </c>
      <c r="BD92" s="48">
        <v>23207</v>
      </c>
      <c r="BE92" s="36">
        <f t="shared" si="35"/>
        <v>-38.802947386564398</v>
      </c>
      <c r="BF92" s="48">
        <v>11502</v>
      </c>
      <c r="BG92" s="48">
        <v>11053</v>
      </c>
      <c r="BH92" s="48">
        <v>22582</v>
      </c>
      <c r="BI92" s="36">
        <f t="shared" si="36"/>
        <v>1.9883092728722018</v>
      </c>
      <c r="BJ92" s="48">
        <v>9406</v>
      </c>
      <c r="BK92" s="48">
        <v>12808</v>
      </c>
      <c r="BL92" s="48">
        <v>22249</v>
      </c>
      <c r="BM92" s="36">
        <f t="shared" si="37"/>
        <v>-15.290574857296951</v>
      </c>
      <c r="BN92" s="48">
        <v>7836</v>
      </c>
      <c r="BO92" s="48">
        <v>14800</v>
      </c>
      <c r="BP92" s="48">
        <v>22675</v>
      </c>
      <c r="BQ92" s="36">
        <f t="shared" si="38"/>
        <v>-30.712238147739797</v>
      </c>
    </row>
    <row r="93" spans="1:69" x14ac:dyDescent="0.2">
      <c r="A93" s="55" t="s">
        <v>68</v>
      </c>
      <c r="B93" s="56">
        <f t="shared" si="20"/>
        <v>-12.055004321952589</v>
      </c>
      <c r="C93" s="57">
        <f t="shared" si="39"/>
        <v>-13.874229025764414</v>
      </c>
      <c r="D93" s="58">
        <f t="shared" si="21"/>
        <v>-7.4055448225652469</v>
      </c>
      <c r="E93" s="57">
        <f t="shared" si="22"/>
        <v>-14.88523911752811</v>
      </c>
      <c r="F93" s="59">
        <v>8182</v>
      </c>
      <c r="G93" s="60">
        <v>11955</v>
      </c>
      <c r="H93" s="60">
        <v>22207</v>
      </c>
      <c r="I93" s="61">
        <f t="shared" si="23"/>
        <v>-16.990138244697619</v>
      </c>
      <c r="J93" s="59">
        <v>8424</v>
      </c>
      <c r="K93" s="60">
        <v>11452</v>
      </c>
      <c r="L93" s="60">
        <v>21494</v>
      </c>
      <c r="M93" s="36">
        <f t="shared" si="24"/>
        <v>-14.087652368102733</v>
      </c>
      <c r="N93" s="59">
        <v>9698</v>
      </c>
      <c r="O93" s="60">
        <v>11566</v>
      </c>
      <c r="P93" s="60">
        <v>21290</v>
      </c>
      <c r="Q93" s="36">
        <f t="shared" si="25"/>
        <v>-8.7740723344293112</v>
      </c>
      <c r="R93" s="60">
        <v>8769</v>
      </c>
      <c r="S93" s="60">
        <v>12036</v>
      </c>
      <c r="T93" s="60">
        <v>20882</v>
      </c>
      <c r="U93" s="26">
        <f t="shared" si="40"/>
        <v>-15.645053155827993</v>
      </c>
      <c r="V93" s="62">
        <v>6153</v>
      </c>
      <c r="W93" s="63">
        <v>7784</v>
      </c>
      <c r="X93" s="63">
        <v>14407</v>
      </c>
      <c r="Y93" s="36">
        <f t="shared" si="27"/>
        <v>-11.320885680571946</v>
      </c>
      <c r="Z93" s="63">
        <v>7257</v>
      </c>
      <c r="AA93" s="63">
        <v>6385</v>
      </c>
      <c r="AB93" s="63">
        <v>14317</v>
      </c>
      <c r="AC93" s="36">
        <f t="shared" si="28"/>
        <v>6.0906614514213864</v>
      </c>
      <c r="AD93" s="63">
        <v>6821</v>
      </c>
      <c r="AE93" s="63">
        <v>7262</v>
      </c>
      <c r="AF93" s="63">
        <v>14110</v>
      </c>
      <c r="AG93" s="36">
        <f t="shared" si="29"/>
        <v>-3.1254429482636459</v>
      </c>
      <c r="AH93" s="63">
        <v>6281</v>
      </c>
      <c r="AI93" s="63">
        <v>7406</v>
      </c>
      <c r="AJ93" s="63">
        <v>14389</v>
      </c>
      <c r="AK93" s="36">
        <f t="shared" si="30"/>
        <v>-7.818472444228231</v>
      </c>
      <c r="AL93" s="63">
        <v>6235</v>
      </c>
      <c r="AM93" s="63">
        <v>6765</v>
      </c>
      <c r="AN93" s="63">
        <v>13883</v>
      </c>
      <c r="AO93" s="36">
        <f t="shared" si="31"/>
        <v>-3.817618670316214</v>
      </c>
      <c r="AP93" s="63">
        <v>5446</v>
      </c>
      <c r="AQ93" s="63">
        <v>7437</v>
      </c>
      <c r="AR93" s="63">
        <v>13989</v>
      </c>
      <c r="AS93" s="36">
        <f t="shared" si="32"/>
        <v>-14.232611337479451</v>
      </c>
      <c r="AT93" s="63">
        <v>5263</v>
      </c>
      <c r="AU93" s="63">
        <v>7741</v>
      </c>
      <c r="AV93" s="63">
        <v>14068</v>
      </c>
      <c r="AW93" s="36">
        <f t="shared" si="33"/>
        <v>-17.614444128518624</v>
      </c>
      <c r="AX93" s="48">
        <v>9569</v>
      </c>
      <c r="AY93" s="48">
        <v>12526</v>
      </c>
      <c r="AZ93" s="48">
        <v>22638</v>
      </c>
      <c r="BA93" s="36">
        <f t="shared" si="34"/>
        <v>-13.062107960067149</v>
      </c>
      <c r="BB93" s="48">
        <v>6669</v>
      </c>
      <c r="BC93" s="48">
        <v>14374</v>
      </c>
      <c r="BD93" s="48">
        <v>21903</v>
      </c>
      <c r="BE93" s="36">
        <f t="shared" si="35"/>
        <v>-35.177829521070173</v>
      </c>
      <c r="BF93" s="48">
        <v>10158</v>
      </c>
      <c r="BG93" s="48">
        <v>11057</v>
      </c>
      <c r="BH93" s="48">
        <v>21249</v>
      </c>
      <c r="BI93" s="36">
        <f t="shared" si="36"/>
        <v>-4.2307873311685285</v>
      </c>
      <c r="BJ93" s="48">
        <v>9549</v>
      </c>
      <c r="BK93" s="48">
        <v>11852</v>
      </c>
      <c r="BL93" s="48">
        <v>21448</v>
      </c>
      <c r="BM93" s="36">
        <f t="shared" si="37"/>
        <v>-10.737597911227159</v>
      </c>
      <c r="BN93" s="48">
        <v>9354</v>
      </c>
      <c r="BO93" s="48">
        <v>11724</v>
      </c>
      <c r="BP93" s="48">
        <v>21127</v>
      </c>
      <c r="BQ93" s="36">
        <f t="shared" si="38"/>
        <v>-11.217872864107548</v>
      </c>
    </row>
    <row r="94" spans="1:69" x14ac:dyDescent="0.2">
      <c r="A94" s="55" t="s">
        <v>134</v>
      </c>
      <c r="B94" s="56">
        <f t="shared" si="20"/>
        <v>-8.1498720669088396</v>
      </c>
      <c r="C94" s="57">
        <f t="shared" si="39"/>
        <v>-12.100713569934426</v>
      </c>
      <c r="D94" s="58">
        <f t="shared" si="21"/>
        <v>-4.2977459322864826</v>
      </c>
      <c r="E94" s="57">
        <f t="shared" si="22"/>
        <v>-8.051156698505606</v>
      </c>
      <c r="F94" s="59">
        <v>8967</v>
      </c>
      <c r="G94" s="60">
        <v>13107</v>
      </c>
      <c r="H94" s="60">
        <v>24512</v>
      </c>
      <c r="I94" s="61">
        <f t="shared" si="23"/>
        <v>-16.889686684073109</v>
      </c>
      <c r="J94" s="59">
        <v>9952</v>
      </c>
      <c r="K94" s="60">
        <v>12521</v>
      </c>
      <c r="L94" s="60">
        <v>24072</v>
      </c>
      <c r="M94" s="36">
        <f t="shared" si="24"/>
        <v>-10.672150216018611</v>
      </c>
      <c r="N94" s="59">
        <v>10964</v>
      </c>
      <c r="O94" s="60">
        <v>12792</v>
      </c>
      <c r="P94" s="60">
        <v>23781</v>
      </c>
      <c r="Q94" s="36">
        <f t="shared" si="25"/>
        <v>-7.686808796938732</v>
      </c>
      <c r="R94" s="60">
        <v>10212</v>
      </c>
      <c r="S94" s="60">
        <v>13311</v>
      </c>
      <c r="T94" s="60">
        <v>23559</v>
      </c>
      <c r="U94" s="26">
        <f t="shared" si="40"/>
        <v>-13.15420858270725</v>
      </c>
      <c r="V94" s="62">
        <v>7931</v>
      </c>
      <c r="W94" s="63">
        <v>9020</v>
      </c>
      <c r="X94" s="63">
        <v>17410</v>
      </c>
      <c r="Y94" s="36">
        <f t="shared" si="27"/>
        <v>-6.2550258472142515</v>
      </c>
      <c r="Z94" s="63">
        <v>8958</v>
      </c>
      <c r="AA94" s="63">
        <v>7712</v>
      </c>
      <c r="AB94" s="63">
        <v>17350</v>
      </c>
      <c r="AC94" s="36">
        <f t="shared" si="28"/>
        <v>7.1815561959654106</v>
      </c>
      <c r="AD94" s="63">
        <v>8366</v>
      </c>
      <c r="AE94" s="63">
        <v>8757</v>
      </c>
      <c r="AF94" s="63">
        <v>17142</v>
      </c>
      <c r="AG94" s="36">
        <f t="shared" si="29"/>
        <v>-2.2809473807023695</v>
      </c>
      <c r="AH94" s="63">
        <v>8000</v>
      </c>
      <c r="AI94" s="63">
        <v>8670</v>
      </c>
      <c r="AJ94" s="63">
        <v>17382</v>
      </c>
      <c r="AK94" s="36">
        <f t="shared" si="30"/>
        <v>-3.8545621907720653</v>
      </c>
      <c r="AL94" s="63">
        <v>7937</v>
      </c>
      <c r="AM94" s="63">
        <v>7815</v>
      </c>
      <c r="AN94" s="63">
        <v>16749</v>
      </c>
      <c r="AO94" s="36">
        <f t="shared" si="31"/>
        <v>0.72840169562362056</v>
      </c>
      <c r="AP94" s="63">
        <v>6894</v>
      </c>
      <c r="AQ94" s="63">
        <v>8840</v>
      </c>
      <c r="AR94" s="63">
        <v>16898</v>
      </c>
      <c r="AS94" s="36">
        <f t="shared" si="32"/>
        <v>-11.516155758077879</v>
      </c>
      <c r="AT94" s="63">
        <v>6768</v>
      </c>
      <c r="AU94" s="63">
        <v>9164</v>
      </c>
      <c r="AV94" s="63">
        <v>17008</v>
      </c>
      <c r="AW94" s="36">
        <f t="shared" si="33"/>
        <v>-14.087488240827845</v>
      </c>
      <c r="AX94" s="48">
        <v>11506</v>
      </c>
      <c r="AY94" s="48">
        <v>12651</v>
      </c>
      <c r="AZ94" s="48">
        <v>24664</v>
      </c>
      <c r="BA94" s="36">
        <f t="shared" si="34"/>
        <v>-4.6423937722997133</v>
      </c>
      <c r="BB94" s="48">
        <v>8095</v>
      </c>
      <c r="BC94" s="48">
        <v>15267</v>
      </c>
      <c r="BD94" s="48">
        <v>24098</v>
      </c>
      <c r="BE94" s="36">
        <f t="shared" si="35"/>
        <v>-29.761805959000743</v>
      </c>
      <c r="BF94" s="48">
        <v>11805</v>
      </c>
      <c r="BG94" s="48">
        <v>11704</v>
      </c>
      <c r="BH94" s="48">
        <v>23536</v>
      </c>
      <c r="BI94" s="36">
        <f t="shared" si="36"/>
        <v>0.42912984364377738</v>
      </c>
      <c r="BJ94" s="48">
        <v>11547</v>
      </c>
      <c r="BK94" s="48">
        <v>12117</v>
      </c>
      <c r="BL94" s="48">
        <v>23696</v>
      </c>
      <c r="BM94" s="36">
        <f t="shared" si="37"/>
        <v>-2.4054692775151878</v>
      </c>
      <c r="BN94" s="48">
        <v>11298</v>
      </c>
      <c r="BO94" s="48">
        <v>12210</v>
      </c>
      <c r="BP94" s="48">
        <v>23534</v>
      </c>
      <c r="BQ94" s="36">
        <f t="shared" si="38"/>
        <v>-3.8752443273561643</v>
      </c>
    </row>
    <row r="95" spans="1:69" x14ac:dyDescent="0.2">
      <c r="A95" s="55" t="s">
        <v>111</v>
      </c>
      <c r="B95" s="56">
        <f t="shared" si="20"/>
        <v>-21.943052028697775</v>
      </c>
      <c r="C95" s="57">
        <f t="shared" si="39"/>
        <v>-22.577128754935742</v>
      </c>
      <c r="D95" s="58">
        <f t="shared" si="21"/>
        <v>-16.638207735289541</v>
      </c>
      <c r="E95" s="57">
        <f t="shared" si="22"/>
        <v>-26.613819595868044</v>
      </c>
      <c r="F95" s="59">
        <v>7939</v>
      </c>
      <c r="G95" s="60">
        <v>12879</v>
      </c>
      <c r="H95" s="60">
        <v>23008</v>
      </c>
      <c r="I95" s="61">
        <f t="shared" si="23"/>
        <v>-21.470792767732966</v>
      </c>
      <c r="J95" s="59">
        <v>8113</v>
      </c>
      <c r="K95" s="60">
        <v>12286</v>
      </c>
      <c r="L95" s="60">
        <v>22331</v>
      </c>
      <c r="M95" s="36">
        <f t="shared" si="24"/>
        <v>-18.687027002821189</v>
      </c>
      <c r="N95" s="59">
        <v>8400</v>
      </c>
      <c r="O95" s="60">
        <v>13534</v>
      </c>
      <c r="P95" s="60">
        <v>21964</v>
      </c>
      <c r="Q95" s="36">
        <f t="shared" si="25"/>
        <v>-23.374613003095973</v>
      </c>
      <c r="R95" s="60">
        <v>7929</v>
      </c>
      <c r="S95" s="60">
        <v>13737</v>
      </c>
      <c r="T95" s="60">
        <v>21691</v>
      </c>
      <c r="U95" s="26">
        <f t="shared" si="40"/>
        <v>-26.776082246092848</v>
      </c>
      <c r="V95" s="62">
        <v>6721</v>
      </c>
      <c r="W95" s="63">
        <v>9681</v>
      </c>
      <c r="X95" s="63">
        <v>16967</v>
      </c>
      <c r="Y95" s="36">
        <f t="shared" si="27"/>
        <v>-17.445629751871284</v>
      </c>
      <c r="Z95" s="63">
        <v>7534</v>
      </c>
      <c r="AA95" s="63">
        <v>8224</v>
      </c>
      <c r="AB95" s="63">
        <v>16713</v>
      </c>
      <c r="AC95" s="36">
        <f t="shared" si="28"/>
        <v>-4.1285227068748878</v>
      </c>
      <c r="AD95" s="63">
        <v>6661</v>
      </c>
      <c r="AE95" s="63">
        <v>9777</v>
      </c>
      <c r="AF95" s="63">
        <v>16464</v>
      </c>
      <c r="AG95" s="36">
        <f t="shared" si="29"/>
        <v>-18.926141885325553</v>
      </c>
      <c r="AH95" s="63">
        <v>6799</v>
      </c>
      <c r="AI95" s="63">
        <v>9265</v>
      </c>
      <c r="AJ95" s="63">
        <v>16913</v>
      </c>
      <c r="AK95" s="36">
        <f t="shared" si="30"/>
        <v>-14.5805002069414</v>
      </c>
      <c r="AL95" s="63">
        <v>6490</v>
      </c>
      <c r="AM95" s="63">
        <v>8499</v>
      </c>
      <c r="AN95" s="63">
        <v>16116</v>
      </c>
      <c r="AO95" s="36">
        <f t="shared" si="31"/>
        <v>-12.465872424919338</v>
      </c>
      <c r="AP95" s="63">
        <v>5595</v>
      </c>
      <c r="AQ95" s="63">
        <v>9369</v>
      </c>
      <c r="AR95" s="63">
        <v>16318</v>
      </c>
      <c r="AS95" s="36">
        <f t="shared" si="32"/>
        <v>-23.12783429341831</v>
      </c>
      <c r="AT95" s="63">
        <v>5443</v>
      </c>
      <c r="AU95" s="63">
        <v>9696</v>
      </c>
      <c r="AV95" s="63">
        <v>16489</v>
      </c>
      <c r="AW95" s="36">
        <f t="shared" si="33"/>
        <v>-25.792952877676022</v>
      </c>
      <c r="AX95" s="48">
        <v>9195</v>
      </c>
      <c r="AY95" s="48">
        <v>13732</v>
      </c>
      <c r="AZ95" s="48">
        <v>23467</v>
      </c>
      <c r="BA95" s="36">
        <f t="shared" si="34"/>
        <v>-19.333532194144976</v>
      </c>
      <c r="BB95" s="48">
        <v>6177</v>
      </c>
      <c r="BC95" s="48">
        <v>15655</v>
      </c>
      <c r="BD95" s="48">
        <v>22756</v>
      </c>
      <c r="BE95" s="36">
        <f t="shared" si="35"/>
        <v>-41.650553700123041</v>
      </c>
      <c r="BF95" s="48">
        <v>9005</v>
      </c>
      <c r="BG95" s="48">
        <v>12905</v>
      </c>
      <c r="BH95" s="48">
        <v>21959</v>
      </c>
      <c r="BI95" s="36">
        <f t="shared" si="36"/>
        <v>-17.760371601621205</v>
      </c>
      <c r="BJ95" s="48">
        <v>7825</v>
      </c>
      <c r="BK95" s="48">
        <v>14310</v>
      </c>
      <c r="BL95" s="48">
        <v>22179</v>
      </c>
      <c r="BM95" s="36">
        <f t="shared" si="37"/>
        <v>-29.239370575769879</v>
      </c>
      <c r="BN95" s="48">
        <v>8216</v>
      </c>
      <c r="BO95" s="48">
        <v>13732</v>
      </c>
      <c r="BP95" s="48">
        <v>21989</v>
      </c>
      <c r="BQ95" s="36">
        <f t="shared" si="38"/>
        <v>-25.085269907681113</v>
      </c>
    </row>
    <row r="96" spans="1:69" x14ac:dyDescent="0.2">
      <c r="A96" s="55" t="s">
        <v>100</v>
      </c>
      <c r="B96" s="56">
        <f t="shared" si="20"/>
        <v>-10.519880672850968</v>
      </c>
      <c r="C96" s="57">
        <f t="shared" si="39"/>
        <v>-5.24935968275084</v>
      </c>
      <c r="D96" s="58">
        <f t="shared" si="21"/>
        <v>-8.005652751972649</v>
      </c>
      <c r="E96" s="57">
        <f t="shared" si="22"/>
        <v>-18.304629583829414</v>
      </c>
      <c r="F96" s="59">
        <v>9626</v>
      </c>
      <c r="G96" s="60">
        <v>11427</v>
      </c>
      <c r="H96" s="60">
        <v>23154</v>
      </c>
      <c r="I96" s="61">
        <f t="shared" si="23"/>
        <v>-7.778353632201779</v>
      </c>
      <c r="J96" s="59">
        <v>9625</v>
      </c>
      <c r="K96" s="60">
        <v>10852</v>
      </c>
      <c r="L96" s="60">
        <v>22431</v>
      </c>
      <c r="M96" s="36">
        <f t="shared" si="24"/>
        <v>-5.4701083322188033</v>
      </c>
      <c r="N96" s="59">
        <v>10085</v>
      </c>
      <c r="O96" s="60">
        <v>11914</v>
      </c>
      <c r="P96" s="60">
        <v>22034</v>
      </c>
      <c r="Q96" s="36">
        <f t="shared" si="25"/>
        <v>-8.3008078424253444</v>
      </c>
      <c r="R96" s="60">
        <v>11001</v>
      </c>
      <c r="S96" s="60">
        <v>10880</v>
      </c>
      <c r="T96" s="60">
        <v>21927</v>
      </c>
      <c r="U96" s="26">
        <f t="shared" si="40"/>
        <v>0.55183107584256819</v>
      </c>
      <c r="V96" s="62">
        <v>7063</v>
      </c>
      <c r="W96" s="63">
        <v>7910</v>
      </c>
      <c r="X96" s="63">
        <v>15509</v>
      </c>
      <c r="Y96" s="36">
        <f t="shared" si="27"/>
        <v>-5.4613450254690887</v>
      </c>
      <c r="Z96" s="63">
        <v>8091</v>
      </c>
      <c r="AA96" s="63">
        <v>6427</v>
      </c>
      <c r="AB96" s="63">
        <v>15364</v>
      </c>
      <c r="AC96" s="36">
        <f t="shared" si="28"/>
        <v>10.83051288726894</v>
      </c>
      <c r="AD96" s="63">
        <v>5405</v>
      </c>
      <c r="AE96" s="63">
        <v>9831</v>
      </c>
      <c r="AF96" s="63">
        <v>15248</v>
      </c>
      <c r="AG96" s="36">
        <f t="shared" si="29"/>
        <v>-29.026757607555087</v>
      </c>
      <c r="AH96" s="63">
        <v>7176</v>
      </c>
      <c r="AI96" s="63">
        <v>7534</v>
      </c>
      <c r="AJ96" s="63">
        <v>15473</v>
      </c>
      <c r="AK96" s="36">
        <f t="shared" si="30"/>
        <v>-2.3137077489820967</v>
      </c>
      <c r="AL96" s="63">
        <v>6923</v>
      </c>
      <c r="AM96" s="63">
        <v>6944</v>
      </c>
      <c r="AN96" s="63">
        <v>14873</v>
      </c>
      <c r="AO96" s="36">
        <f t="shared" si="31"/>
        <v>-0.14119545485107299</v>
      </c>
      <c r="AP96" s="63">
        <v>5929</v>
      </c>
      <c r="AQ96" s="63">
        <v>7923</v>
      </c>
      <c r="AR96" s="63">
        <v>15031</v>
      </c>
      <c r="AS96" s="36">
        <f t="shared" si="32"/>
        <v>-13.265917104650383</v>
      </c>
      <c r="AT96" s="63">
        <v>5724</v>
      </c>
      <c r="AU96" s="63">
        <v>8245</v>
      </c>
      <c r="AV96" s="63">
        <v>15131</v>
      </c>
      <c r="AW96" s="36">
        <f t="shared" si="33"/>
        <v>-16.661159209569753</v>
      </c>
      <c r="AX96" s="48">
        <v>10391</v>
      </c>
      <c r="AY96" s="48">
        <v>12118</v>
      </c>
      <c r="AZ96" s="48">
        <v>22991</v>
      </c>
      <c r="BA96" s="36">
        <f t="shared" si="34"/>
        <v>-7.5116349876038493</v>
      </c>
      <c r="BB96" s="48">
        <v>7067</v>
      </c>
      <c r="BC96" s="48">
        <v>14454</v>
      </c>
      <c r="BD96" s="48">
        <v>22368</v>
      </c>
      <c r="BE96" s="36">
        <f t="shared" si="35"/>
        <v>-33.024856938483552</v>
      </c>
      <c r="BF96" s="48">
        <v>10826</v>
      </c>
      <c r="BG96" s="48">
        <v>10769</v>
      </c>
      <c r="BH96" s="48">
        <v>21634</v>
      </c>
      <c r="BI96" s="36">
        <f t="shared" si="36"/>
        <v>0.26347416104280375</v>
      </c>
      <c r="BJ96" s="48">
        <v>8717</v>
      </c>
      <c r="BK96" s="48">
        <v>12839</v>
      </c>
      <c r="BL96" s="48">
        <v>21609</v>
      </c>
      <c r="BM96" s="36">
        <f t="shared" si="37"/>
        <v>-19.075385256143274</v>
      </c>
      <c r="BN96" s="48">
        <v>7430</v>
      </c>
      <c r="BO96" s="48">
        <v>14493</v>
      </c>
      <c r="BP96" s="48">
        <v>21952</v>
      </c>
      <c r="BQ96" s="36">
        <f t="shared" si="38"/>
        <v>-32.174744897959187</v>
      </c>
    </row>
    <row r="97" spans="1:69" x14ac:dyDescent="0.2">
      <c r="A97" s="55" t="s">
        <v>84</v>
      </c>
      <c r="B97" s="56">
        <f t="shared" si="20"/>
        <v>-16.902998107962233</v>
      </c>
      <c r="C97" s="57">
        <f t="shared" si="39"/>
        <v>-14.069765191589347</v>
      </c>
      <c r="D97" s="58">
        <f t="shared" si="21"/>
        <v>-15.797658657443057</v>
      </c>
      <c r="E97" s="57">
        <f t="shared" si="22"/>
        <v>-20.84157047485429</v>
      </c>
      <c r="F97" s="59">
        <v>8324</v>
      </c>
      <c r="G97" s="60">
        <v>12078</v>
      </c>
      <c r="H97" s="60">
        <v>22354</v>
      </c>
      <c r="I97" s="61">
        <f t="shared" si="23"/>
        <v>-16.793415048760853</v>
      </c>
      <c r="J97" s="59">
        <v>8552</v>
      </c>
      <c r="K97" s="60">
        <v>11119</v>
      </c>
      <c r="L97" s="60">
        <v>21265</v>
      </c>
      <c r="M97" s="36">
        <f t="shared" si="24"/>
        <v>-12.07147895603104</v>
      </c>
      <c r="N97" s="59">
        <v>9594</v>
      </c>
      <c r="O97" s="60">
        <v>11538</v>
      </c>
      <c r="P97" s="60">
        <v>21165</v>
      </c>
      <c r="Q97" s="36">
        <f t="shared" si="25"/>
        <v>-9.1849751948972322</v>
      </c>
      <c r="R97" s="60">
        <v>8535</v>
      </c>
      <c r="S97" s="60">
        <v>12348</v>
      </c>
      <c r="T97" s="60">
        <v>20917</v>
      </c>
      <c r="U97" s="26">
        <f t="shared" si="40"/>
        <v>-18.229191566668263</v>
      </c>
      <c r="V97" s="62">
        <v>6019</v>
      </c>
      <c r="W97" s="63">
        <v>8286</v>
      </c>
      <c r="X97" s="63">
        <v>14809</v>
      </c>
      <c r="Y97" s="36">
        <f t="shared" si="27"/>
        <v>-15.308258491457899</v>
      </c>
      <c r="Z97" s="63">
        <v>5620</v>
      </c>
      <c r="AA97" s="63">
        <v>8176</v>
      </c>
      <c r="AB97" s="63">
        <v>14640</v>
      </c>
      <c r="AC97" s="36">
        <f t="shared" si="28"/>
        <v>-17.459016393442621</v>
      </c>
      <c r="AD97" s="63">
        <v>5983</v>
      </c>
      <c r="AE97" s="63">
        <v>8420</v>
      </c>
      <c r="AF97" s="63">
        <v>14427</v>
      </c>
      <c r="AG97" s="36">
        <f t="shared" si="29"/>
        <v>-16.891938725999857</v>
      </c>
      <c r="AH97" s="63">
        <v>6215</v>
      </c>
      <c r="AI97" s="63">
        <v>7852</v>
      </c>
      <c r="AJ97" s="63">
        <v>14777</v>
      </c>
      <c r="AK97" s="36">
        <f t="shared" si="30"/>
        <v>-11.07802666305745</v>
      </c>
      <c r="AL97" s="63">
        <v>6091</v>
      </c>
      <c r="AM97" s="63">
        <v>7251</v>
      </c>
      <c r="AN97" s="63">
        <v>14322</v>
      </c>
      <c r="AO97" s="36">
        <f t="shared" si="31"/>
        <v>-8.0994274542661611</v>
      </c>
      <c r="AP97" s="63">
        <v>5204</v>
      </c>
      <c r="AQ97" s="63">
        <v>8073</v>
      </c>
      <c r="AR97" s="63">
        <v>14361</v>
      </c>
      <c r="AS97" s="36">
        <f t="shared" si="32"/>
        <v>-19.977717429148395</v>
      </c>
      <c r="AT97" s="63">
        <v>5106</v>
      </c>
      <c r="AU97" s="63">
        <v>8251</v>
      </c>
      <c r="AV97" s="63">
        <v>14447</v>
      </c>
      <c r="AW97" s="36">
        <f t="shared" si="33"/>
        <v>-21.769225444729013</v>
      </c>
      <c r="AX97" s="48">
        <v>9467</v>
      </c>
      <c r="AY97" s="48">
        <v>12889</v>
      </c>
      <c r="AZ97" s="48">
        <v>22837</v>
      </c>
      <c r="BA97" s="36">
        <f t="shared" si="34"/>
        <v>-14.9844550510137</v>
      </c>
      <c r="BB97" s="48">
        <v>6185</v>
      </c>
      <c r="BC97" s="48">
        <v>15201</v>
      </c>
      <c r="BD97" s="48">
        <v>22141</v>
      </c>
      <c r="BE97" s="36">
        <f t="shared" si="35"/>
        <v>-40.720834650648122</v>
      </c>
      <c r="BF97" s="48">
        <v>7758</v>
      </c>
      <c r="BG97" s="48">
        <v>12287</v>
      </c>
      <c r="BH97" s="48">
        <v>21421</v>
      </c>
      <c r="BI97" s="36">
        <f t="shared" si="36"/>
        <v>-21.142803790672705</v>
      </c>
      <c r="BJ97" s="48">
        <v>9095</v>
      </c>
      <c r="BK97" s="48">
        <v>12266</v>
      </c>
      <c r="BL97" s="48">
        <v>21398</v>
      </c>
      <c r="BM97" s="36">
        <f t="shared" si="37"/>
        <v>-14.819141975885602</v>
      </c>
      <c r="BN97" s="48">
        <v>9269</v>
      </c>
      <c r="BO97" s="48">
        <v>11932</v>
      </c>
      <c r="BP97" s="48">
        <v>21235</v>
      </c>
      <c r="BQ97" s="36">
        <f t="shared" si="38"/>
        <v>-12.540616906051326</v>
      </c>
    </row>
    <row r="98" spans="1:69" x14ac:dyDescent="0.2">
      <c r="A98" s="55" t="s">
        <v>125</v>
      </c>
      <c r="B98" s="56">
        <f t="shared" si="20"/>
        <v>2.8120481150938357</v>
      </c>
      <c r="C98" s="57">
        <f t="shared" si="39"/>
        <v>3.4683860879805892</v>
      </c>
      <c r="D98" s="58">
        <f t="shared" si="21"/>
        <v>6.0708521149723103</v>
      </c>
      <c r="E98" s="57">
        <f t="shared" si="22"/>
        <v>-1.1030938576713925</v>
      </c>
      <c r="F98" s="59">
        <v>10596</v>
      </c>
      <c r="G98" s="60">
        <v>12814</v>
      </c>
      <c r="H98" s="60">
        <v>25514</v>
      </c>
      <c r="I98" s="61">
        <f t="shared" si="23"/>
        <v>-8.6932664419534404</v>
      </c>
      <c r="J98" s="59">
        <v>12041</v>
      </c>
      <c r="K98" s="60">
        <v>11193</v>
      </c>
      <c r="L98" s="60">
        <v>24382</v>
      </c>
      <c r="M98" s="36">
        <f t="shared" si="24"/>
        <v>3.4779755557378387</v>
      </c>
      <c r="N98" s="59">
        <v>13042</v>
      </c>
      <c r="O98" s="60">
        <v>11497</v>
      </c>
      <c r="P98" s="60">
        <v>24553</v>
      </c>
      <c r="Q98" s="36">
        <f t="shared" si="25"/>
        <v>6.292510080234587</v>
      </c>
      <c r="R98" s="60">
        <v>13740</v>
      </c>
      <c r="S98" s="60">
        <v>10620</v>
      </c>
      <c r="T98" s="60">
        <v>24382</v>
      </c>
      <c r="U98" s="26">
        <f t="shared" si="40"/>
        <v>12.796325157903372</v>
      </c>
      <c r="V98" s="62">
        <v>8051</v>
      </c>
      <c r="W98" s="63">
        <v>7180</v>
      </c>
      <c r="X98" s="63">
        <v>15579</v>
      </c>
      <c r="Y98" s="36">
        <f t="shared" si="27"/>
        <v>5.5908594903395556</v>
      </c>
      <c r="Z98" s="63">
        <v>7677</v>
      </c>
      <c r="AA98" s="63">
        <v>7062</v>
      </c>
      <c r="AB98" s="63">
        <v>15388</v>
      </c>
      <c r="AC98" s="36">
        <f t="shared" si="28"/>
        <v>3.9966207434364467</v>
      </c>
      <c r="AD98" s="63">
        <v>8634</v>
      </c>
      <c r="AE98" s="63">
        <v>6515</v>
      </c>
      <c r="AF98" s="63">
        <v>15165</v>
      </c>
      <c r="AG98" s="36">
        <f t="shared" si="29"/>
        <v>13.972964061984827</v>
      </c>
      <c r="AH98" s="63">
        <v>8219</v>
      </c>
      <c r="AI98" s="63">
        <v>6854</v>
      </c>
      <c r="AJ98" s="63">
        <v>15551</v>
      </c>
      <c r="AK98" s="36">
        <f t="shared" si="30"/>
        <v>8.7775705742396006</v>
      </c>
      <c r="AL98" s="63">
        <v>8098</v>
      </c>
      <c r="AM98" s="63">
        <v>6276</v>
      </c>
      <c r="AN98" s="63">
        <v>15104</v>
      </c>
      <c r="AO98" s="36">
        <f t="shared" si="31"/>
        <v>12.063029661016945</v>
      </c>
      <c r="AP98" s="63">
        <v>7124</v>
      </c>
      <c r="AQ98" s="63">
        <v>7200</v>
      </c>
      <c r="AR98" s="63">
        <v>15128</v>
      </c>
      <c r="AS98" s="36">
        <f t="shared" si="32"/>
        <v>-0.50237969328397747</v>
      </c>
      <c r="AT98" s="63">
        <v>7088</v>
      </c>
      <c r="AU98" s="63">
        <v>7301</v>
      </c>
      <c r="AV98" s="63">
        <v>15185</v>
      </c>
      <c r="AW98" s="36">
        <f t="shared" si="33"/>
        <v>-1.4027000329272288</v>
      </c>
      <c r="AX98" s="48">
        <v>12242</v>
      </c>
      <c r="AY98" s="48">
        <v>11023</v>
      </c>
      <c r="AZ98" s="48">
        <v>23622</v>
      </c>
      <c r="BA98" s="36">
        <f t="shared" si="34"/>
        <v>5.1604436542206367</v>
      </c>
      <c r="BB98" s="48">
        <v>8261</v>
      </c>
      <c r="BC98" s="48">
        <v>14189</v>
      </c>
      <c r="BD98" s="48">
        <v>23037</v>
      </c>
      <c r="BE98" s="36">
        <f t="shared" si="35"/>
        <v>-25.73251725485089</v>
      </c>
      <c r="BF98" s="48">
        <v>10516</v>
      </c>
      <c r="BG98" s="48">
        <v>10586</v>
      </c>
      <c r="BH98" s="48">
        <v>22243</v>
      </c>
      <c r="BI98" s="36">
        <f t="shared" si="36"/>
        <v>-0.31470575012363389</v>
      </c>
      <c r="BJ98" s="48">
        <v>11762</v>
      </c>
      <c r="BK98" s="48">
        <v>10515</v>
      </c>
      <c r="BL98" s="48">
        <v>22304</v>
      </c>
      <c r="BM98" s="36">
        <f t="shared" si="37"/>
        <v>5.590925394548063</v>
      </c>
      <c r="BN98" s="48">
        <v>12060</v>
      </c>
      <c r="BO98" s="48">
        <v>9909</v>
      </c>
      <c r="BP98" s="48">
        <v>21993</v>
      </c>
      <c r="BQ98" s="36">
        <f t="shared" si="38"/>
        <v>9.7803846678488622</v>
      </c>
    </row>
    <row r="99" spans="1:69" x14ac:dyDescent="0.2">
      <c r="A99" s="55" t="s">
        <v>55</v>
      </c>
      <c r="B99" s="56">
        <f t="shared" si="20"/>
        <v>-13.143778219468208</v>
      </c>
      <c r="C99" s="57">
        <f t="shared" si="39"/>
        <v>-5.0667798736857925</v>
      </c>
      <c r="D99" s="58">
        <f t="shared" si="21"/>
        <v>-11.587092281028575</v>
      </c>
      <c r="E99" s="57">
        <f t="shared" si="22"/>
        <v>-22.777462503690259</v>
      </c>
      <c r="F99" s="59">
        <v>9186</v>
      </c>
      <c r="G99" s="60">
        <v>9879</v>
      </c>
      <c r="H99" s="60">
        <v>21276</v>
      </c>
      <c r="I99" s="61">
        <f t="shared" si="23"/>
        <v>-3.2571912013536375</v>
      </c>
      <c r="J99" s="59">
        <v>8451</v>
      </c>
      <c r="K99" s="60">
        <v>9792</v>
      </c>
      <c r="L99" s="60">
        <v>20340</v>
      </c>
      <c r="M99" s="36">
        <f t="shared" si="24"/>
        <v>-6.5929203539823007</v>
      </c>
      <c r="N99" s="59">
        <v>8736</v>
      </c>
      <c r="O99" s="60">
        <v>11442</v>
      </c>
      <c r="P99" s="60">
        <v>20209</v>
      </c>
      <c r="Q99" s="36">
        <f t="shared" si="25"/>
        <v>-13.390073729526442</v>
      </c>
      <c r="R99" s="60">
        <v>10483</v>
      </c>
      <c r="S99" s="60">
        <v>9877</v>
      </c>
      <c r="T99" s="60">
        <v>20383</v>
      </c>
      <c r="U99" s="26">
        <f t="shared" si="40"/>
        <v>2.9730657901192115</v>
      </c>
      <c r="V99" s="62">
        <v>5235</v>
      </c>
      <c r="W99" s="63">
        <v>7269</v>
      </c>
      <c r="X99" s="63">
        <v>13078</v>
      </c>
      <c r="Y99" s="36">
        <f t="shared" si="27"/>
        <v>-15.552836825202638</v>
      </c>
      <c r="Z99" s="63">
        <v>6129</v>
      </c>
      <c r="AA99" s="63">
        <v>5940</v>
      </c>
      <c r="AB99" s="63">
        <v>12965</v>
      </c>
      <c r="AC99" s="36">
        <f t="shared" si="28"/>
        <v>1.4577709217123036</v>
      </c>
      <c r="AD99" s="63">
        <v>5629</v>
      </c>
      <c r="AE99" s="63">
        <v>7047</v>
      </c>
      <c r="AF99" s="63">
        <v>12693</v>
      </c>
      <c r="AG99" s="36">
        <f t="shared" si="29"/>
        <v>-11.171511856929017</v>
      </c>
      <c r="AH99" s="63">
        <v>5464</v>
      </c>
      <c r="AI99" s="63">
        <v>6750</v>
      </c>
      <c r="AJ99" s="63">
        <v>13045</v>
      </c>
      <c r="AK99" s="36">
        <f t="shared" si="30"/>
        <v>-9.8581832119586039</v>
      </c>
      <c r="AL99" s="63">
        <v>5466</v>
      </c>
      <c r="AM99" s="63">
        <v>6241</v>
      </c>
      <c r="AN99" s="63">
        <v>12704</v>
      </c>
      <c r="AO99" s="36">
        <f t="shared" si="31"/>
        <v>-6.1004408060453379</v>
      </c>
      <c r="AP99" s="63">
        <v>4569</v>
      </c>
      <c r="AQ99" s="63">
        <v>6937</v>
      </c>
      <c r="AR99" s="63">
        <v>12734</v>
      </c>
      <c r="AS99" s="36">
        <f t="shared" si="32"/>
        <v>-18.595885032197263</v>
      </c>
      <c r="AT99" s="63">
        <v>4470</v>
      </c>
      <c r="AU99" s="63">
        <v>7196</v>
      </c>
      <c r="AV99" s="63">
        <v>12805</v>
      </c>
      <c r="AW99" s="36">
        <f t="shared" si="33"/>
        <v>-21.288559156579463</v>
      </c>
      <c r="AX99" s="48">
        <v>9017</v>
      </c>
      <c r="AY99" s="48">
        <v>12067</v>
      </c>
      <c r="AZ99" s="48">
        <v>21692</v>
      </c>
      <c r="BA99" s="36">
        <f t="shared" si="34"/>
        <v>-14.060483127420254</v>
      </c>
      <c r="BB99" s="48">
        <v>5698</v>
      </c>
      <c r="BC99" s="48">
        <v>14306</v>
      </c>
      <c r="BD99" s="48">
        <v>21064</v>
      </c>
      <c r="BE99" s="36">
        <f t="shared" si="35"/>
        <v>-40.86593239650589</v>
      </c>
      <c r="BF99" s="48">
        <v>9043</v>
      </c>
      <c r="BG99" s="48">
        <v>11119</v>
      </c>
      <c r="BH99" s="48">
        <v>20371</v>
      </c>
      <c r="BI99" s="36">
        <f t="shared" si="36"/>
        <v>-10.190957734033679</v>
      </c>
      <c r="BJ99" s="48">
        <v>6979</v>
      </c>
      <c r="BK99" s="48">
        <v>13536</v>
      </c>
      <c r="BL99" s="48">
        <v>20551</v>
      </c>
      <c r="BM99" s="36">
        <f t="shared" si="37"/>
        <v>-31.905989976156874</v>
      </c>
      <c r="BN99" s="48">
        <v>7664</v>
      </c>
      <c r="BO99" s="48">
        <v>11069</v>
      </c>
      <c r="BP99" s="48">
        <v>20191</v>
      </c>
      <c r="BQ99" s="36">
        <f t="shared" si="38"/>
        <v>-16.863949284334602</v>
      </c>
    </row>
    <row r="100" spans="1:69" x14ac:dyDescent="0.2">
      <c r="A100" s="55" t="s">
        <v>76</v>
      </c>
      <c r="B100" s="56">
        <f t="shared" si="20"/>
        <v>0.25396603772296772</v>
      </c>
      <c r="C100" s="57">
        <f t="shared" si="39"/>
        <v>5.2655263647151873</v>
      </c>
      <c r="D100" s="58">
        <f t="shared" si="21"/>
        <v>2.733155005343785</v>
      </c>
      <c r="E100" s="57">
        <f t="shared" si="22"/>
        <v>-7.2367832568900692</v>
      </c>
      <c r="F100" s="59">
        <v>10858</v>
      </c>
      <c r="G100" s="60">
        <v>9547</v>
      </c>
      <c r="H100" s="60">
        <v>22529</v>
      </c>
      <c r="I100" s="61">
        <f t="shared" si="23"/>
        <v>5.8191664077411334</v>
      </c>
      <c r="J100" s="59">
        <v>10444</v>
      </c>
      <c r="K100" s="60">
        <v>9486</v>
      </c>
      <c r="L100" s="60">
        <v>21848</v>
      </c>
      <c r="M100" s="36">
        <f t="shared" si="24"/>
        <v>4.3848407176858286</v>
      </c>
      <c r="N100" s="59">
        <v>10744</v>
      </c>
      <c r="O100" s="60">
        <v>10720</v>
      </c>
      <c r="P100" s="60">
        <v>21501</v>
      </c>
      <c r="Q100" s="36">
        <f t="shared" si="25"/>
        <v>0.11162271522254796</v>
      </c>
      <c r="R100" s="60">
        <v>11958</v>
      </c>
      <c r="S100" s="60">
        <v>9633</v>
      </c>
      <c r="T100" s="60">
        <v>21635</v>
      </c>
      <c r="U100" s="26">
        <f t="shared" si="40"/>
        <v>10.746475618211237</v>
      </c>
      <c r="V100" s="62">
        <v>6868</v>
      </c>
      <c r="W100" s="63">
        <v>7379</v>
      </c>
      <c r="X100" s="63">
        <v>14857</v>
      </c>
      <c r="Y100" s="36">
        <f t="shared" si="27"/>
        <v>-3.4394561486168151</v>
      </c>
      <c r="Z100" s="63">
        <v>8079</v>
      </c>
      <c r="AA100" s="63">
        <v>5859</v>
      </c>
      <c r="AB100" s="63">
        <v>14736</v>
      </c>
      <c r="AC100" s="36">
        <f t="shared" si="28"/>
        <v>15.065146579804567</v>
      </c>
      <c r="AD100" s="63">
        <v>8853</v>
      </c>
      <c r="AE100" s="63">
        <v>5750</v>
      </c>
      <c r="AF100" s="63">
        <v>14624</v>
      </c>
      <c r="AG100" s="36">
        <f t="shared" si="29"/>
        <v>21.218544857768052</v>
      </c>
      <c r="AH100" s="63">
        <v>7120</v>
      </c>
      <c r="AI100" s="63">
        <v>6886</v>
      </c>
      <c r="AJ100" s="63">
        <v>14800</v>
      </c>
      <c r="AK100" s="36">
        <f t="shared" si="30"/>
        <v>1.5810810810810816</v>
      </c>
      <c r="AL100" s="63">
        <v>7020</v>
      </c>
      <c r="AM100" s="63">
        <v>6219</v>
      </c>
      <c r="AN100" s="63">
        <v>14294</v>
      </c>
      <c r="AO100" s="36">
        <f t="shared" si="31"/>
        <v>5.6037498251014393</v>
      </c>
      <c r="AP100" s="63">
        <v>5896</v>
      </c>
      <c r="AQ100" s="63">
        <v>7292</v>
      </c>
      <c r="AR100" s="63">
        <v>14415</v>
      </c>
      <c r="AS100" s="36">
        <f t="shared" si="32"/>
        <v>-9.6843565730142185</v>
      </c>
      <c r="AT100" s="63">
        <v>5829</v>
      </c>
      <c r="AU100" s="63">
        <v>7449</v>
      </c>
      <c r="AV100" s="63">
        <v>14448</v>
      </c>
      <c r="AW100" s="36">
        <f t="shared" si="33"/>
        <v>-11.212624584717606</v>
      </c>
      <c r="AX100" s="48">
        <v>11045</v>
      </c>
      <c r="AY100" s="48">
        <v>11176</v>
      </c>
      <c r="AZ100" s="48">
        <v>22740</v>
      </c>
      <c r="BA100" s="36">
        <f t="shared" si="34"/>
        <v>-0.57607739665787028</v>
      </c>
      <c r="BB100" s="48">
        <v>6990</v>
      </c>
      <c r="BC100" s="48">
        <v>14167</v>
      </c>
      <c r="BD100" s="48">
        <v>22141</v>
      </c>
      <c r="BE100" s="36">
        <f t="shared" si="35"/>
        <v>-32.414976739984638</v>
      </c>
      <c r="BF100" s="48">
        <v>11277</v>
      </c>
      <c r="BG100" s="48">
        <v>10069</v>
      </c>
      <c r="BH100" s="48">
        <v>21499</v>
      </c>
      <c r="BI100" s="36">
        <f t="shared" si="36"/>
        <v>5.6188659937671526</v>
      </c>
      <c r="BJ100" s="48">
        <v>8277</v>
      </c>
      <c r="BK100" s="48">
        <v>13462</v>
      </c>
      <c r="BL100" s="48">
        <v>21767</v>
      </c>
      <c r="BM100" s="36">
        <f t="shared" si="37"/>
        <v>-23.820462167501262</v>
      </c>
      <c r="BN100" s="48">
        <v>12493</v>
      </c>
      <c r="BO100" s="48">
        <v>9228</v>
      </c>
      <c r="BP100" s="48">
        <v>21754</v>
      </c>
      <c r="BQ100" s="36">
        <f t="shared" si="38"/>
        <v>15.008734025926273</v>
      </c>
    </row>
    <row r="101" spans="1:69" x14ac:dyDescent="0.2">
      <c r="A101" s="55" t="s">
        <v>57</v>
      </c>
      <c r="B101" s="56">
        <f t="shared" si="20"/>
        <v>7.9216590722445694</v>
      </c>
      <c r="C101" s="57">
        <f t="shared" si="39"/>
        <v>12.255949469167305</v>
      </c>
      <c r="D101" s="58">
        <f t="shared" si="21"/>
        <v>10.874849640387339</v>
      </c>
      <c r="E101" s="57">
        <f t="shared" si="22"/>
        <v>0.63417810717906453</v>
      </c>
      <c r="F101" s="59">
        <v>9627</v>
      </c>
      <c r="G101" s="60">
        <v>8722</v>
      </c>
      <c r="H101" s="60">
        <v>20297</v>
      </c>
      <c r="I101" s="61">
        <f t="shared" si="23"/>
        <v>4.4587870128590446</v>
      </c>
      <c r="J101" s="59">
        <v>9566</v>
      </c>
      <c r="K101" s="60">
        <v>8439</v>
      </c>
      <c r="L101" s="60">
        <v>19667</v>
      </c>
      <c r="M101" s="36">
        <f t="shared" si="24"/>
        <v>5.7304113489601853</v>
      </c>
      <c r="N101" s="59">
        <v>12193</v>
      </c>
      <c r="O101" s="60">
        <v>6989</v>
      </c>
      <c r="P101" s="60">
        <v>19244</v>
      </c>
      <c r="Q101" s="36">
        <f t="shared" si="25"/>
        <v>27.042194969860738</v>
      </c>
      <c r="R101" s="60">
        <v>10898</v>
      </c>
      <c r="S101" s="60">
        <v>8594</v>
      </c>
      <c r="T101" s="60">
        <v>19538</v>
      </c>
      <c r="U101" s="26">
        <f t="shared" si="40"/>
        <v>11.792404544989255</v>
      </c>
      <c r="V101" s="62">
        <v>5896</v>
      </c>
      <c r="W101" s="63">
        <v>5171</v>
      </c>
      <c r="X101" s="63">
        <v>11531</v>
      </c>
      <c r="Y101" s="36">
        <f t="shared" si="27"/>
        <v>6.2873991848061808</v>
      </c>
      <c r="Z101" s="63">
        <v>6920</v>
      </c>
      <c r="AA101" s="63">
        <v>3887</v>
      </c>
      <c r="AB101" s="63">
        <v>11441</v>
      </c>
      <c r="AC101" s="36">
        <f t="shared" si="28"/>
        <v>26.509920461498115</v>
      </c>
      <c r="AD101" s="63">
        <v>6439</v>
      </c>
      <c r="AE101" s="63">
        <v>4398</v>
      </c>
      <c r="AF101" s="63">
        <v>11346</v>
      </c>
      <c r="AG101" s="36">
        <f t="shared" si="29"/>
        <v>17.988718491098183</v>
      </c>
      <c r="AH101" s="63">
        <v>6036</v>
      </c>
      <c r="AI101" s="63">
        <v>4833</v>
      </c>
      <c r="AJ101" s="63">
        <v>11511</v>
      </c>
      <c r="AK101" s="36">
        <f t="shared" si="30"/>
        <v>10.450873077925459</v>
      </c>
      <c r="AL101" s="63">
        <v>6052</v>
      </c>
      <c r="AM101" s="63">
        <v>4288</v>
      </c>
      <c r="AN101" s="63">
        <v>11192</v>
      </c>
      <c r="AO101" s="36">
        <f t="shared" si="31"/>
        <v>15.761258041458188</v>
      </c>
      <c r="AP101" s="63">
        <v>5109</v>
      </c>
      <c r="AQ101" s="63">
        <v>5067</v>
      </c>
      <c r="AR101" s="63">
        <v>11190</v>
      </c>
      <c r="AS101" s="36">
        <f t="shared" si="32"/>
        <v>0.375335120643433</v>
      </c>
      <c r="AT101" s="63">
        <v>5110</v>
      </c>
      <c r="AU101" s="63">
        <v>5251</v>
      </c>
      <c r="AV101" s="63">
        <v>11284</v>
      </c>
      <c r="AW101" s="36">
        <f t="shared" si="33"/>
        <v>-1.2495568947181845</v>
      </c>
      <c r="AX101" s="48">
        <v>10155</v>
      </c>
      <c r="AY101" s="48">
        <v>9077</v>
      </c>
      <c r="AZ101" s="48">
        <v>19717</v>
      </c>
      <c r="BA101" s="36">
        <f t="shared" si="34"/>
        <v>5.4673631891261341</v>
      </c>
      <c r="BB101" s="48">
        <v>6629</v>
      </c>
      <c r="BC101" s="48">
        <v>11364</v>
      </c>
      <c r="BD101" s="48">
        <v>18927</v>
      </c>
      <c r="BE101" s="36">
        <f t="shared" si="35"/>
        <v>-25.017171236857401</v>
      </c>
      <c r="BF101" s="48">
        <v>10911</v>
      </c>
      <c r="BG101" s="48">
        <v>7826</v>
      </c>
      <c r="BH101" s="48">
        <v>18770</v>
      </c>
      <c r="BI101" s="36">
        <f t="shared" si="36"/>
        <v>16.435801811401173</v>
      </c>
      <c r="BJ101" s="48">
        <v>8923</v>
      </c>
      <c r="BK101" s="48">
        <v>9487</v>
      </c>
      <c r="BL101" s="48">
        <v>18445</v>
      </c>
      <c r="BM101" s="36">
        <f t="shared" si="37"/>
        <v>-3.0577392247221447</v>
      </c>
      <c r="BN101" s="48">
        <v>10008</v>
      </c>
      <c r="BO101" s="48">
        <v>8294</v>
      </c>
      <c r="BP101" s="48">
        <v>18346</v>
      </c>
      <c r="BQ101" s="36">
        <f t="shared" si="38"/>
        <v>9.3426359969475623</v>
      </c>
    </row>
    <row r="102" spans="1:69" x14ac:dyDescent="0.2">
      <c r="A102" s="55" t="s">
        <v>108</v>
      </c>
      <c r="B102" s="56">
        <f t="shared" si="20"/>
        <v>24.808151518578171</v>
      </c>
      <c r="C102" s="57">
        <f t="shared" si="39"/>
        <v>32.945103187492258</v>
      </c>
      <c r="D102" s="58">
        <f t="shared" si="21"/>
        <v>23.642846537142486</v>
      </c>
      <c r="E102" s="57">
        <f t="shared" si="22"/>
        <v>17.83650483109977</v>
      </c>
      <c r="F102" s="59">
        <v>14002</v>
      </c>
      <c r="G102" s="60">
        <v>8315</v>
      </c>
      <c r="H102" s="60">
        <v>24366</v>
      </c>
      <c r="I102" s="61">
        <f t="shared" si="23"/>
        <v>23.339899860461301</v>
      </c>
      <c r="J102" s="59">
        <v>13859</v>
      </c>
      <c r="K102" s="60">
        <v>8058</v>
      </c>
      <c r="L102" s="60">
        <v>23746</v>
      </c>
      <c r="M102" s="36">
        <f t="shared" si="24"/>
        <v>24.429377579381789</v>
      </c>
      <c r="N102" s="59">
        <v>16939</v>
      </c>
      <c r="O102" s="60">
        <v>6293</v>
      </c>
      <c r="P102" s="60">
        <v>23266</v>
      </c>
      <c r="Q102" s="36">
        <f t="shared" si="25"/>
        <v>45.757758101951346</v>
      </c>
      <c r="R102" s="60">
        <v>15947</v>
      </c>
      <c r="S102" s="60">
        <v>7112</v>
      </c>
      <c r="T102" s="60">
        <v>23096</v>
      </c>
      <c r="U102" s="26">
        <f t="shared" si="40"/>
        <v>38.253377208174577</v>
      </c>
      <c r="V102" s="62">
        <v>9038</v>
      </c>
      <c r="W102" s="63">
        <v>5900</v>
      </c>
      <c r="X102" s="63">
        <v>15473</v>
      </c>
      <c r="Y102" s="36">
        <f t="shared" si="27"/>
        <v>20.28048859303302</v>
      </c>
      <c r="Z102" s="63">
        <v>10231</v>
      </c>
      <c r="AA102" s="63">
        <v>4378</v>
      </c>
      <c r="AB102" s="63">
        <v>15363</v>
      </c>
      <c r="AC102" s="36">
        <f t="shared" si="28"/>
        <v>38.098027728959188</v>
      </c>
      <c r="AD102" s="63">
        <v>9278</v>
      </c>
      <c r="AE102" s="63">
        <v>5422</v>
      </c>
      <c r="AF102" s="63">
        <v>15211</v>
      </c>
      <c r="AG102" s="36">
        <f t="shared" si="29"/>
        <v>25.35007560318191</v>
      </c>
      <c r="AH102" s="63">
        <v>9273</v>
      </c>
      <c r="AI102" s="63">
        <v>5351</v>
      </c>
      <c r="AJ102" s="63">
        <v>15419</v>
      </c>
      <c r="AK102" s="36">
        <f t="shared" si="30"/>
        <v>25.436150204293401</v>
      </c>
      <c r="AL102" s="63">
        <v>9184</v>
      </c>
      <c r="AM102" s="63">
        <v>4808</v>
      </c>
      <c r="AN102" s="63">
        <v>14984</v>
      </c>
      <c r="AO102" s="36">
        <f t="shared" si="31"/>
        <v>29.204484783769352</v>
      </c>
      <c r="AP102" s="63">
        <v>8037</v>
      </c>
      <c r="AQ102" s="63">
        <v>5772</v>
      </c>
      <c r="AR102" s="63">
        <v>15029</v>
      </c>
      <c r="AS102" s="36">
        <f t="shared" si="32"/>
        <v>15.070862998203472</v>
      </c>
      <c r="AT102" s="63">
        <v>7896</v>
      </c>
      <c r="AU102" s="63">
        <v>6074</v>
      </c>
      <c r="AV102" s="63">
        <v>15108</v>
      </c>
      <c r="AW102" s="36">
        <f t="shared" si="33"/>
        <v>12.059835848557061</v>
      </c>
      <c r="AX102" s="48">
        <v>13999</v>
      </c>
      <c r="AY102" s="48">
        <v>8869</v>
      </c>
      <c r="AZ102" s="48">
        <v>23345</v>
      </c>
      <c r="BA102" s="36">
        <f t="shared" si="34"/>
        <v>21.974726922253161</v>
      </c>
      <c r="BB102" s="48">
        <v>9470</v>
      </c>
      <c r="BC102" s="48">
        <v>12199</v>
      </c>
      <c r="BD102" s="48">
        <v>22537</v>
      </c>
      <c r="BE102" s="36">
        <f t="shared" si="35"/>
        <v>-12.108976350002216</v>
      </c>
      <c r="BF102" s="48">
        <v>14687</v>
      </c>
      <c r="BG102" s="48">
        <v>7772</v>
      </c>
      <c r="BH102" s="48">
        <v>22480</v>
      </c>
      <c r="BI102" s="36">
        <f t="shared" si="36"/>
        <v>30.760676156583628</v>
      </c>
      <c r="BJ102" s="48">
        <v>13331</v>
      </c>
      <c r="BK102" s="48">
        <v>8583</v>
      </c>
      <c r="BL102" s="48">
        <v>21939</v>
      </c>
      <c r="BM102" s="36">
        <f t="shared" si="37"/>
        <v>21.641825060394726</v>
      </c>
      <c r="BN102" s="48">
        <v>13569</v>
      </c>
      <c r="BO102" s="48">
        <v>7808</v>
      </c>
      <c r="BP102" s="48">
        <v>21405</v>
      </c>
      <c r="BQ102" s="36">
        <f t="shared" si="38"/>
        <v>26.914272366269561</v>
      </c>
    </row>
    <row r="103" spans="1:69" x14ac:dyDescent="0.2">
      <c r="A103" s="55" t="s">
        <v>104</v>
      </c>
      <c r="B103" s="56">
        <f t="shared" si="20"/>
        <v>5.7563284448050771</v>
      </c>
      <c r="C103" s="57">
        <f t="shared" si="39"/>
        <v>6.0456593757124306</v>
      </c>
      <c r="D103" s="58">
        <f t="shared" si="21"/>
        <v>8.8877366371341715</v>
      </c>
      <c r="E103" s="57">
        <f t="shared" si="22"/>
        <v>2.3355893215686292</v>
      </c>
      <c r="F103" s="59">
        <v>10023</v>
      </c>
      <c r="G103" s="60">
        <v>10703</v>
      </c>
      <c r="H103" s="60">
        <v>22917</v>
      </c>
      <c r="I103" s="61">
        <f t="shared" si="23"/>
        <v>-2.9672295675699289</v>
      </c>
      <c r="J103" s="59">
        <v>10545</v>
      </c>
      <c r="K103" s="60">
        <v>10058</v>
      </c>
      <c r="L103" s="60">
        <v>22217</v>
      </c>
      <c r="M103" s="36">
        <f t="shared" si="24"/>
        <v>2.1920151235540364</v>
      </c>
      <c r="N103" s="59">
        <v>12240</v>
      </c>
      <c r="O103" s="60">
        <v>9441</v>
      </c>
      <c r="P103" s="60">
        <v>21718</v>
      </c>
      <c r="Q103" s="36">
        <f t="shared" si="25"/>
        <v>12.887927065107291</v>
      </c>
      <c r="R103" s="60">
        <v>12069</v>
      </c>
      <c r="S103" s="60">
        <v>9466</v>
      </c>
      <c r="T103" s="60">
        <v>21566</v>
      </c>
      <c r="U103" s="26">
        <f t="shared" si="40"/>
        <v>12.069924881758325</v>
      </c>
      <c r="V103" s="62">
        <v>7064</v>
      </c>
      <c r="W103" s="63">
        <v>6360</v>
      </c>
      <c r="X103" s="63">
        <v>13885</v>
      </c>
      <c r="Y103" s="36">
        <f t="shared" si="27"/>
        <v>5.0702196615052211</v>
      </c>
      <c r="Z103" s="63">
        <v>8086</v>
      </c>
      <c r="AA103" s="63">
        <v>4980</v>
      </c>
      <c r="AB103" s="63">
        <v>13781</v>
      </c>
      <c r="AC103" s="36">
        <f t="shared" si="28"/>
        <v>22.538277338364416</v>
      </c>
      <c r="AD103" s="63">
        <v>7498</v>
      </c>
      <c r="AE103" s="63">
        <v>5913</v>
      </c>
      <c r="AF103" s="63">
        <v>13435</v>
      </c>
      <c r="AG103" s="36">
        <f t="shared" si="29"/>
        <v>11.797543729065879</v>
      </c>
      <c r="AH103" s="63">
        <v>7171</v>
      </c>
      <c r="AI103" s="63">
        <v>6001</v>
      </c>
      <c r="AJ103" s="63">
        <v>13849</v>
      </c>
      <c r="AK103" s="36">
        <f t="shared" si="30"/>
        <v>8.4482634125207632</v>
      </c>
      <c r="AL103" s="63">
        <v>7290</v>
      </c>
      <c r="AM103" s="63">
        <v>5262</v>
      </c>
      <c r="AN103" s="63">
        <v>13397</v>
      </c>
      <c r="AO103" s="36">
        <f t="shared" si="31"/>
        <v>15.137717399417777</v>
      </c>
      <c r="AP103" s="63">
        <v>6236</v>
      </c>
      <c r="AQ103" s="63">
        <v>6122</v>
      </c>
      <c r="AR103" s="63">
        <v>13441</v>
      </c>
      <c r="AS103" s="36">
        <f t="shared" si="32"/>
        <v>0.84815117922774075</v>
      </c>
      <c r="AT103" s="63">
        <v>6170</v>
      </c>
      <c r="AU103" s="63">
        <v>6390</v>
      </c>
      <c r="AV103" s="63">
        <v>13530</v>
      </c>
      <c r="AW103" s="36">
        <f t="shared" si="33"/>
        <v>-1.6260162601626049</v>
      </c>
      <c r="AX103" s="48">
        <v>11202</v>
      </c>
      <c r="AY103" s="48">
        <v>10411</v>
      </c>
      <c r="AZ103" s="48">
        <v>22110</v>
      </c>
      <c r="BA103" s="36">
        <f t="shared" si="34"/>
        <v>3.5775667118950691</v>
      </c>
      <c r="BB103" s="48">
        <v>7630</v>
      </c>
      <c r="BC103" s="48">
        <v>12788</v>
      </c>
      <c r="BD103" s="48">
        <v>21219</v>
      </c>
      <c r="BE103" s="36">
        <f t="shared" si="35"/>
        <v>-24.308402846505491</v>
      </c>
      <c r="BF103" s="48">
        <v>11948</v>
      </c>
      <c r="BG103" s="48">
        <v>8970</v>
      </c>
      <c r="BH103" s="48">
        <v>20947</v>
      </c>
      <c r="BI103" s="36">
        <f t="shared" si="36"/>
        <v>14.21683295937366</v>
      </c>
      <c r="BJ103" s="48">
        <v>11121</v>
      </c>
      <c r="BK103" s="48">
        <v>9069</v>
      </c>
      <c r="BL103" s="48">
        <v>20225</v>
      </c>
      <c r="BM103" s="36">
        <f t="shared" si="37"/>
        <v>10.145859085290477</v>
      </c>
      <c r="BN103" s="48">
        <v>10905</v>
      </c>
      <c r="BO103" s="48">
        <v>9278</v>
      </c>
      <c r="BP103" s="48">
        <v>20221</v>
      </c>
      <c r="BQ103" s="36">
        <f t="shared" si="38"/>
        <v>8.0460906977894311</v>
      </c>
    </row>
    <row r="104" spans="1:69" x14ac:dyDescent="0.2">
      <c r="A104" s="55" t="s">
        <v>72</v>
      </c>
      <c r="B104" s="56">
        <f t="shared" si="20"/>
        <v>1.4669586796307088</v>
      </c>
      <c r="C104" s="57">
        <f t="shared" si="39"/>
        <v>1.6746962880363967</v>
      </c>
      <c r="D104" s="58">
        <f t="shared" si="21"/>
        <v>5.0065059108545631</v>
      </c>
      <c r="E104" s="57">
        <f t="shared" si="22"/>
        <v>-2.2803261599988334</v>
      </c>
      <c r="F104" s="59">
        <v>9693</v>
      </c>
      <c r="G104" s="60">
        <v>10738</v>
      </c>
      <c r="H104" s="60">
        <v>22291</v>
      </c>
      <c r="I104" s="61">
        <f t="shared" si="23"/>
        <v>-4.6879906688798156</v>
      </c>
      <c r="J104" s="59">
        <v>9902</v>
      </c>
      <c r="K104" s="60">
        <v>10162</v>
      </c>
      <c r="L104" s="60">
        <v>21607</v>
      </c>
      <c r="M104" s="36">
        <f t="shared" si="24"/>
        <v>-1.2033137409173</v>
      </c>
      <c r="N104" s="59">
        <v>11362</v>
      </c>
      <c r="O104" s="60">
        <v>9737</v>
      </c>
      <c r="P104" s="60">
        <v>21139</v>
      </c>
      <c r="Q104" s="36">
        <f t="shared" si="25"/>
        <v>7.6872132078149411</v>
      </c>
      <c r="R104" s="60">
        <v>11215</v>
      </c>
      <c r="S104" s="60">
        <v>10165</v>
      </c>
      <c r="T104" s="60">
        <v>21416</v>
      </c>
      <c r="U104" s="26">
        <f t="shared" si="40"/>
        <v>4.9028763541277609</v>
      </c>
      <c r="V104" s="62">
        <v>7279</v>
      </c>
      <c r="W104" s="63">
        <v>7069</v>
      </c>
      <c r="X104" s="63">
        <v>14795</v>
      </c>
      <c r="Y104" s="36">
        <f t="shared" si="27"/>
        <v>1.4193984454207498</v>
      </c>
      <c r="Z104" s="63">
        <v>8422</v>
      </c>
      <c r="AA104" s="63">
        <v>5630</v>
      </c>
      <c r="AB104" s="63">
        <v>14693</v>
      </c>
      <c r="AC104" s="36">
        <f t="shared" si="28"/>
        <v>19.002245967467495</v>
      </c>
      <c r="AD104" s="63">
        <v>7856</v>
      </c>
      <c r="AE104" s="63">
        <v>6669</v>
      </c>
      <c r="AF104" s="63">
        <v>14552</v>
      </c>
      <c r="AG104" s="36">
        <f t="shared" si="29"/>
        <v>8.1569543705332599</v>
      </c>
      <c r="AH104" s="63">
        <v>7395</v>
      </c>
      <c r="AI104" s="63">
        <v>6718</v>
      </c>
      <c r="AJ104" s="63">
        <v>14770</v>
      </c>
      <c r="AK104" s="36">
        <f t="shared" si="30"/>
        <v>4.5836154366960091</v>
      </c>
      <c r="AL104" s="63">
        <v>7375</v>
      </c>
      <c r="AM104" s="63">
        <v>5967</v>
      </c>
      <c r="AN104" s="63">
        <v>14248</v>
      </c>
      <c r="AO104" s="36">
        <f t="shared" si="31"/>
        <v>9.8820887142054996</v>
      </c>
      <c r="AP104" s="63">
        <v>6505</v>
      </c>
      <c r="AQ104" s="63">
        <v>6742</v>
      </c>
      <c r="AR104" s="63">
        <v>14317</v>
      </c>
      <c r="AS104" s="36">
        <f t="shared" si="32"/>
        <v>-1.6553747293427401</v>
      </c>
      <c r="AT104" s="63">
        <v>6273</v>
      </c>
      <c r="AU104" s="63">
        <v>7190</v>
      </c>
      <c r="AV104" s="63">
        <v>14456</v>
      </c>
      <c r="AW104" s="36">
        <f t="shared" si="33"/>
        <v>-6.3433868289983373</v>
      </c>
      <c r="AX104" s="48">
        <v>11124</v>
      </c>
      <c r="AY104" s="48">
        <v>11190</v>
      </c>
      <c r="AZ104" s="48">
        <v>22806</v>
      </c>
      <c r="BA104" s="36">
        <f t="shared" si="34"/>
        <v>-0.28939752696658938</v>
      </c>
      <c r="BB104" s="48">
        <v>7769</v>
      </c>
      <c r="BC104" s="48">
        <v>13512</v>
      </c>
      <c r="BD104" s="48">
        <v>22121</v>
      </c>
      <c r="BE104" s="36">
        <f t="shared" si="35"/>
        <v>-25.961755797658338</v>
      </c>
      <c r="BF104" s="48">
        <v>11759</v>
      </c>
      <c r="BG104" s="48">
        <v>9679</v>
      </c>
      <c r="BH104" s="48">
        <v>21470</v>
      </c>
      <c r="BI104" s="36">
        <f t="shared" si="36"/>
        <v>9.6879366557987954</v>
      </c>
      <c r="BJ104" s="48">
        <v>11105</v>
      </c>
      <c r="BK104" s="48">
        <v>9853</v>
      </c>
      <c r="BL104" s="48">
        <v>20999</v>
      </c>
      <c r="BM104" s="36">
        <f t="shared" si="37"/>
        <v>5.9621886756512197</v>
      </c>
      <c r="BN104" s="48">
        <v>10515</v>
      </c>
      <c r="BO104" s="48">
        <v>10685</v>
      </c>
      <c r="BP104" s="48">
        <v>21234</v>
      </c>
      <c r="BQ104" s="36">
        <f t="shared" si="38"/>
        <v>-0.80060280681925611</v>
      </c>
    </row>
    <row r="105" spans="1:69" x14ac:dyDescent="0.2">
      <c r="A105" s="55" t="s">
        <v>95</v>
      </c>
      <c r="B105" s="56">
        <f t="shared" si="20"/>
        <v>-2.8205676638593982</v>
      </c>
      <c r="C105" s="57">
        <f t="shared" si="39"/>
        <v>-5.6925649873069908</v>
      </c>
      <c r="D105" s="58">
        <f t="shared" si="21"/>
        <v>2.4534014544225609</v>
      </c>
      <c r="E105" s="57">
        <f t="shared" si="22"/>
        <v>-5.222539458693765</v>
      </c>
      <c r="F105" s="59">
        <v>10188</v>
      </c>
      <c r="G105" s="60">
        <v>11685</v>
      </c>
      <c r="H105" s="60">
        <v>24074</v>
      </c>
      <c r="I105" s="61">
        <f t="shared" si="23"/>
        <v>-6.2183268256210011</v>
      </c>
      <c r="J105" s="59">
        <v>10261</v>
      </c>
      <c r="K105" s="60">
        <v>11274</v>
      </c>
      <c r="L105" s="60">
        <v>23296</v>
      </c>
      <c r="M105" s="36">
        <f t="shared" si="24"/>
        <v>-4.3483859890109891</v>
      </c>
      <c r="N105" s="59">
        <v>10628</v>
      </c>
      <c r="O105" s="60">
        <v>12352</v>
      </c>
      <c r="P105" s="60">
        <v>23016</v>
      </c>
      <c r="Q105" s="36">
        <f t="shared" si="25"/>
        <v>-7.4904414320472732</v>
      </c>
      <c r="R105" s="60">
        <v>10758</v>
      </c>
      <c r="S105" s="60">
        <v>11825</v>
      </c>
      <c r="T105" s="60">
        <v>22639</v>
      </c>
      <c r="U105" s="26">
        <f t="shared" si="40"/>
        <v>-4.713105702548698</v>
      </c>
      <c r="V105" s="62">
        <v>6774</v>
      </c>
      <c r="W105" s="63">
        <v>7320</v>
      </c>
      <c r="X105" s="63">
        <v>14560</v>
      </c>
      <c r="Y105" s="36">
        <f t="shared" si="27"/>
        <v>-3.7499999999999978</v>
      </c>
      <c r="Z105" s="63">
        <v>8048</v>
      </c>
      <c r="AA105" s="63">
        <v>5766</v>
      </c>
      <c r="AB105" s="63">
        <v>14477</v>
      </c>
      <c r="AC105" s="36">
        <f t="shared" si="28"/>
        <v>15.762934309594524</v>
      </c>
      <c r="AD105" s="63">
        <v>8347</v>
      </c>
      <c r="AE105" s="63">
        <v>5931</v>
      </c>
      <c r="AF105" s="63">
        <v>14284</v>
      </c>
      <c r="AG105" s="36">
        <f t="shared" si="29"/>
        <v>16.914029683562031</v>
      </c>
      <c r="AH105" s="63">
        <v>6920</v>
      </c>
      <c r="AI105" s="63">
        <v>6888</v>
      </c>
      <c r="AJ105" s="63">
        <v>14550</v>
      </c>
      <c r="AK105" s="36">
        <f t="shared" si="30"/>
        <v>0.21993127147766356</v>
      </c>
      <c r="AL105" s="63">
        <v>6938</v>
      </c>
      <c r="AM105" s="63">
        <v>6127</v>
      </c>
      <c r="AN105" s="63">
        <v>14009</v>
      </c>
      <c r="AO105" s="36">
        <f t="shared" si="31"/>
        <v>5.7891355557141813</v>
      </c>
      <c r="AP105" s="63">
        <v>6018</v>
      </c>
      <c r="AQ105" s="63">
        <v>7076</v>
      </c>
      <c r="AR105" s="63">
        <v>14144</v>
      </c>
      <c r="AS105" s="36">
        <f t="shared" si="32"/>
        <v>-7.4802036199095037</v>
      </c>
      <c r="AT105" s="63">
        <v>5870</v>
      </c>
      <c r="AU105" s="63">
        <v>7332</v>
      </c>
      <c r="AV105" s="63">
        <v>14219</v>
      </c>
      <c r="AW105" s="36">
        <f t="shared" si="33"/>
        <v>-10.282017019480971</v>
      </c>
      <c r="AX105" s="48">
        <v>10810</v>
      </c>
      <c r="AY105" s="48">
        <v>11611</v>
      </c>
      <c r="AZ105" s="48">
        <v>22916</v>
      </c>
      <c r="BA105" s="36">
        <f t="shared" si="34"/>
        <v>-3.4953744108919551</v>
      </c>
      <c r="BB105" s="48">
        <v>7806</v>
      </c>
      <c r="BC105" s="48">
        <v>13730</v>
      </c>
      <c r="BD105" s="48">
        <v>22318</v>
      </c>
      <c r="BE105" s="36">
        <f t="shared" si="35"/>
        <v>-26.543597096514031</v>
      </c>
      <c r="BF105" s="48">
        <v>11451</v>
      </c>
      <c r="BG105" s="48">
        <v>10170</v>
      </c>
      <c r="BH105" s="48">
        <v>21660</v>
      </c>
      <c r="BI105" s="36">
        <f t="shared" si="36"/>
        <v>5.9141274238227179</v>
      </c>
      <c r="BJ105" s="48">
        <v>9784</v>
      </c>
      <c r="BK105" s="48">
        <v>11700</v>
      </c>
      <c r="BL105" s="48">
        <v>21528</v>
      </c>
      <c r="BM105" s="36">
        <f t="shared" si="37"/>
        <v>-8.9000371609067201</v>
      </c>
      <c r="BN105" s="48">
        <v>11420</v>
      </c>
      <c r="BO105" s="48">
        <v>9941</v>
      </c>
      <c r="BP105" s="48">
        <v>21397</v>
      </c>
      <c r="BQ105" s="36">
        <f t="shared" si="38"/>
        <v>6.9121839510211665</v>
      </c>
    </row>
    <row r="106" spans="1:69" x14ac:dyDescent="0.2">
      <c r="A106" s="55" t="s">
        <v>127</v>
      </c>
      <c r="B106" s="56">
        <f t="shared" si="20"/>
        <v>1.4728330947404977</v>
      </c>
      <c r="C106" s="57">
        <f t="shared" si="39"/>
        <v>-0.68544555980154853</v>
      </c>
      <c r="D106" s="58">
        <f t="shared" si="21"/>
        <v>5.8308125542337974</v>
      </c>
      <c r="E106" s="57">
        <f t="shared" si="22"/>
        <v>-0.72686771021075569</v>
      </c>
      <c r="F106" s="59">
        <v>10399</v>
      </c>
      <c r="G106" s="60">
        <v>11466</v>
      </c>
      <c r="H106" s="60">
        <v>24053</v>
      </c>
      <c r="I106" s="61">
        <f t="shared" si="23"/>
        <v>-4.4360370847711277</v>
      </c>
      <c r="J106" s="59">
        <v>10820</v>
      </c>
      <c r="K106" s="60">
        <v>11002</v>
      </c>
      <c r="L106" s="60">
        <v>23434</v>
      </c>
      <c r="M106" s="36">
        <f t="shared" si="24"/>
        <v>-0.7766493129640728</v>
      </c>
      <c r="N106" s="59">
        <v>11005</v>
      </c>
      <c r="O106" s="60">
        <v>12167</v>
      </c>
      <c r="P106" s="60">
        <v>23198</v>
      </c>
      <c r="Q106" s="36">
        <f t="shared" si="25"/>
        <v>-5.0090525045262515</v>
      </c>
      <c r="R106" s="60">
        <v>12382</v>
      </c>
      <c r="S106" s="60">
        <v>10656</v>
      </c>
      <c r="T106" s="60">
        <v>23075</v>
      </c>
      <c r="U106" s="26">
        <f t="shared" si="40"/>
        <v>7.4799566630552592</v>
      </c>
      <c r="V106" s="62">
        <v>7837</v>
      </c>
      <c r="W106" s="63">
        <v>7609</v>
      </c>
      <c r="X106" s="63">
        <v>15912</v>
      </c>
      <c r="Y106" s="36">
        <f t="shared" si="27"/>
        <v>1.432880844645551</v>
      </c>
      <c r="Z106" s="63">
        <v>9139</v>
      </c>
      <c r="AA106" s="63">
        <v>6001</v>
      </c>
      <c r="AB106" s="63">
        <v>15805</v>
      </c>
      <c r="AC106" s="36">
        <f t="shared" si="28"/>
        <v>19.85447643150901</v>
      </c>
      <c r="AD106" s="63">
        <v>9083</v>
      </c>
      <c r="AE106" s="63">
        <v>6458</v>
      </c>
      <c r="AF106" s="63">
        <v>15552</v>
      </c>
      <c r="AG106" s="36">
        <f t="shared" si="29"/>
        <v>16.878858024691358</v>
      </c>
      <c r="AH106" s="63">
        <v>7943</v>
      </c>
      <c r="AI106" s="63">
        <v>7265</v>
      </c>
      <c r="AJ106" s="63">
        <v>15875</v>
      </c>
      <c r="AK106" s="36">
        <f t="shared" si="30"/>
        <v>4.2708661417322773</v>
      </c>
      <c r="AL106" s="63">
        <v>7890</v>
      </c>
      <c r="AM106" s="63">
        <v>6467</v>
      </c>
      <c r="AN106" s="63">
        <v>15309</v>
      </c>
      <c r="AO106" s="36">
        <f t="shared" si="31"/>
        <v>9.2951858383957084</v>
      </c>
      <c r="AP106" s="63">
        <v>6837</v>
      </c>
      <c r="AQ106" s="63">
        <v>7537</v>
      </c>
      <c r="AR106" s="63">
        <v>15437</v>
      </c>
      <c r="AS106" s="36">
        <f t="shared" si="32"/>
        <v>-4.5345598237999667</v>
      </c>
      <c r="AT106" s="63">
        <v>6807</v>
      </c>
      <c r="AU106" s="63">
        <v>7798</v>
      </c>
      <c r="AV106" s="63">
        <v>15528</v>
      </c>
      <c r="AW106" s="36">
        <f t="shared" si="33"/>
        <v>-6.3820195775373563</v>
      </c>
      <c r="AX106" s="48">
        <v>11856</v>
      </c>
      <c r="AY106" s="48">
        <v>11644</v>
      </c>
      <c r="AZ106" s="48">
        <v>23949</v>
      </c>
      <c r="BA106" s="36">
        <f t="shared" si="34"/>
        <v>0.8852144139630036</v>
      </c>
      <c r="BB106" s="48">
        <v>9745</v>
      </c>
      <c r="BC106" s="48">
        <v>13198</v>
      </c>
      <c r="BD106" s="48">
        <v>23538</v>
      </c>
      <c r="BE106" s="36">
        <f t="shared" si="35"/>
        <v>-14.669895488146834</v>
      </c>
      <c r="BF106" s="48">
        <v>12692</v>
      </c>
      <c r="BG106" s="48">
        <v>10072</v>
      </c>
      <c r="BH106" s="48">
        <v>22792</v>
      </c>
      <c r="BI106" s="36">
        <f t="shared" si="36"/>
        <v>11.495261495261488</v>
      </c>
      <c r="BJ106" s="48">
        <v>10415</v>
      </c>
      <c r="BK106" s="48">
        <v>12190</v>
      </c>
      <c r="BL106" s="48">
        <v>22641</v>
      </c>
      <c r="BM106" s="36">
        <f t="shared" si="37"/>
        <v>-7.8397597279272091</v>
      </c>
      <c r="BN106" s="48">
        <v>11906</v>
      </c>
      <c r="BO106" s="48">
        <v>10452</v>
      </c>
      <c r="BP106" s="48">
        <v>22387</v>
      </c>
      <c r="BQ106" s="36">
        <f t="shared" si="38"/>
        <v>6.4948407557957726</v>
      </c>
    </row>
    <row r="107" spans="1:69" x14ac:dyDescent="0.2">
      <c r="A107" s="55" t="s">
        <v>119</v>
      </c>
      <c r="B107" s="56">
        <f t="shared" si="20"/>
        <v>12.353031408996207</v>
      </c>
      <c r="C107" s="57">
        <f t="shared" si="39"/>
        <v>9.4627004605417362</v>
      </c>
      <c r="D107" s="58">
        <f t="shared" si="21"/>
        <v>15.718630293419695</v>
      </c>
      <c r="E107" s="57">
        <f t="shared" si="22"/>
        <v>11.877763473027183</v>
      </c>
      <c r="F107" s="59">
        <v>12229</v>
      </c>
      <c r="G107" s="60">
        <v>9494</v>
      </c>
      <c r="H107" s="60">
        <v>23771</v>
      </c>
      <c r="I107" s="61">
        <f t="shared" si="23"/>
        <v>11.505616086828486</v>
      </c>
      <c r="J107" s="59">
        <v>12401</v>
      </c>
      <c r="K107" s="60">
        <v>9120</v>
      </c>
      <c r="L107" s="60">
        <v>23060</v>
      </c>
      <c r="M107" s="36">
        <f t="shared" si="24"/>
        <v>14.228100607111882</v>
      </c>
      <c r="N107" s="59">
        <v>10559</v>
      </c>
      <c r="O107" s="60">
        <v>12732</v>
      </c>
      <c r="P107" s="60">
        <v>23313</v>
      </c>
      <c r="Q107" s="36">
        <f t="shared" si="25"/>
        <v>-9.3209797108909136</v>
      </c>
      <c r="R107" s="60">
        <v>13691</v>
      </c>
      <c r="S107" s="60">
        <v>8852</v>
      </c>
      <c r="T107" s="60">
        <v>22572</v>
      </c>
      <c r="U107" s="26">
        <f t="shared" si="40"/>
        <v>21.438064859117496</v>
      </c>
      <c r="V107" s="62">
        <v>8204</v>
      </c>
      <c r="W107" s="63">
        <v>6122</v>
      </c>
      <c r="X107" s="63">
        <v>14762</v>
      </c>
      <c r="Y107" s="36">
        <f t="shared" si="27"/>
        <v>14.103779975613067</v>
      </c>
      <c r="Z107" s="63">
        <v>9323</v>
      </c>
      <c r="AA107" s="63">
        <v>4708</v>
      </c>
      <c r="AB107" s="63">
        <v>14645</v>
      </c>
      <c r="AC107" s="36">
        <f t="shared" si="28"/>
        <v>31.512461590986685</v>
      </c>
      <c r="AD107" s="63">
        <v>8021</v>
      </c>
      <c r="AE107" s="63">
        <v>6476</v>
      </c>
      <c r="AF107" s="63">
        <v>14509</v>
      </c>
      <c r="AG107" s="36">
        <f t="shared" si="29"/>
        <v>10.64856296092081</v>
      </c>
      <c r="AH107" s="63">
        <v>8240</v>
      </c>
      <c r="AI107" s="63">
        <v>5838</v>
      </c>
      <c r="AJ107" s="63">
        <v>14719</v>
      </c>
      <c r="AK107" s="36">
        <f t="shared" si="30"/>
        <v>16.319043413275359</v>
      </c>
      <c r="AL107" s="63">
        <v>8226</v>
      </c>
      <c r="AM107" s="63">
        <v>5033</v>
      </c>
      <c r="AN107" s="63">
        <v>14130</v>
      </c>
      <c r="AO107" s="36">
        <f t="shared" si="31"/>
        <v>22.597310686482658</v>
      </c>
      <c r="AP107" s="63">
        <v>7246</v>
      </c>
      <c r="AQ107" s="63">
        <v>5989</v>
      </c>
      <c r="AR107" s="63">
        <v>14245</v>
      </c>
      <c r="AS107" s="36">
        <f t="shared" si="32"/>
        <v>8.8241488241488195</v>
      </c>
      <c r="AT107" s="63">
        <v>7147</v>
      </c>
      <c r="AU107" s="63">
        <v>6283</v>
      </c>
      <c r="AV107" s="63">
        <v>14340</v>
      </c>
      <c r="AW107" s="36">
        <f t="shared" si="33"/>
        <v>6.0251046025104618</v>
      </c>
      <c r="AX107" s="48">
        <v>12665</v>
      </c>
      <c r="AY107" s="48">
        <v>9550</v>
      </c>
      <c r="AZ107" s="48">
        <v>22671</v>
      </c>
      <c r="BA107" s="36">
        <f t="shared" si="34"/>
        <v>13.740020290238631</v>
      </c>
      <c r="BB107" s="48">
        <v>8938</v>
      </c>
      <c r="BC107" s="48">
        <v>12360</v>
      </c>
      <c r="BD107" s="48">
        <v>22047</v>
      </c>
      <c r="BE107" s="36">
        <f t="shared" si="35"/>
        <v>-15.521386129632148</v>
      </c>
      <c r="BF107" s="48">
        <v>13399</v>
      </c>
      <c r="BG107" s="48">
        <v>8083</v>
      </c>
      <c r="BH107" s="48">
        <v>21507</v>
      </c>
      <c r="BI107" s="36">
        <f t="shared" si="36"/>
        <v>24.717533826196121</v>
      </c>
      <c r="BJ107" s="48">
        <v>12354</v>
      </c>
      <c r="BK107" s="48">
        <v>8553</v>
      </c>
      <c r="BL107" s="48">
        <v>20934</v>
      </c>
      <c r="BM107" s="36">
        <f t="shared" si="37"/>
        <v>18.157065061622248</v>
      </c>
      <c r="BN107" s="48">
        <v>12419</v>
      </c>
      <c r="BO107" s="48">
        <v>8574</v>
      </c>
      <c r="BP107" s="48">
        <v>21016</v>
      </c>
      <c r="BQ107" s="36">
        <f t="shared" si="38"/>
        <v>18.295584316711071</v>
      </c>
    </row>
    <row r="108" spans="1:69" x14ac:dyDescent="0.2">
      <c r="A108" s="55" t="s">
        <v>91</v>
      </c>
      <c r="B108" s="56">
        <f t="shared" si="20"/>
        <v>14.931301318340113</v>
      </c>
      <c r="C108" s="57">
        <f t="shared" si="39"/>
        <v>19.660824613747927</v>
      </c>
      <c r="D108" s="58">
        <f t="shared" si="21"/>
        <v>15.750285408627233</v>
      </c>
      <c r="E108" s="57">
        <f t="shared" si="22"/>
        <v>9.3827939326451784</v>
      </c>
      <c r="F108" s="59">
        <v>12837</v>
      </c>
      <c r="G108" s="60">
        <v>7846</v>
      </c>
      <c r="H108" s="60">
        <v>22710</v>
      </c>
      <c r="I108" s="61">
        <f t="shared" si="23"/>
        <v>21.977102597974461</v>
      </c>
      <c r="J108" s="59">
        <v>12177</v>
      </c>
      <c r="K108" s="60">
        <v>8022</v>
      </c>
      <c r="L108" s="60">
        <v>22038</v>
      </c>
      <c r="M108" s="36">
        <f t="shared" si="24"/>
        <v>18.853797985298115</v>
      </c>
      <c r="N108" s="59">
        <v>11887</v>
      </c>
      <c r="O108" s="60">
        <v>10101</v>
      </c>
      <c r="P108" s="60">
        <v>22008</v>
      </c>
      <c r="Q108" s="36">
        <f t="shared" si="25"/>
        <v>8.1152308251544909</v>
      </c>
      <c r="R108" s="60">
        <v>13926</v>
      </c>
      <c r="S108" s="60">
        <v>7542</v>
      </c>
      <c r="T108" s="60">
        <v>21497</v>
      </c>
      <c r="U108" s="26">
        <f t="shared" si="40"/>
        <v>29.697167046564633</v>
      </c>
      <c r="V108" s="62">
        <v>7541</v>
      </c>
      <c r="W108" s="63">
        <v>6061</v>
      </c>
      <c r="X108" s="63">
        <v>14247</v>
      </c>
      <c r="Y108" s="36">
        <f t="shared" si="27"/>
        <v>10.388151891626308</v>
      </c>
      <c r="Z108" s="63">
        <v>8814</v>
      </c>
      <c r="AA108" s="63">
        <v>4553</v>
      </c>
      <c r="AB108" s="63">
        <v>14159</v>
      </c>
      <c r="AC108" s="36">
        <f t="shared" si="28"/>
        <v>30.093933187371992</v>
      </c>
      <c r="AD108" s="63">
        <v>8878</v>
      </c>
      <c r="AE108" s="63">
        <v>5008</v>
      </c>
      <c r="AF108" s="63">
        <v>13904</v>
      </c>
      <c r="AG108" s="36">
        <f t="shared" si="29"/>
        <v>27.833716915995392</v>
      </c>
      <c r="AH108" s="63">
        <v>7827</v>
      </c>
      <c r="AI108" s="63">
        <v>5613</v>
      </c>
      <c r="AJ108" s="63">
        <v>14216</v>
      </c>
      <c r="AK108" s="36">
        <f t="shared" si="30"/>
        <v>15.574001125492398</v>
      </c>
      <c r="AL108" s="63">
        <v>7670</v>
      </c>
      <c r="AM108" s="63">
        <v>5043</v>
      </c>
      <c r="AN108" s="63">
        <v>13727</v>
      </c>
      <c r="AO108" s="36">
        <f t="shared" si="31"/>
        <v>19.137466307277624</v>
      </c>
      <c r="AP108" s="63">
        <v>6666</v>
      </c>
      <c r="AQ108" s="63">
        <v>6010</v>
      </c>
      <c r="AR108" s="63">
        <v>13838</v>
      </c>
      <c r="AS108" s="36">
        <f t="shared" si="32"/>
        <v>4.7405694464518033</v>
      </c>
      <c r="AT108" s="63">
        <v>6584</v>
      </c>
      <c r="AU108" s="63">
        <v>6239</v>
      </c>
      <c r="AV108" s="63">
        <v>13888</v>
      </c>
      <c r="AW108" s="36">
        <f t="shared" si="33"/>
        <v>2.4841589861751165</v>
      </c>
      <c r="AX108" s="48">
        <v>12473</v>
      </c>
      <c r="AY108" s="48">
        <v>9501</v>
      </c>
      <c r="AZ108" s="48">
        <v>22436</v>
      </c>
      <c r="BA108" s="36">
        <f t="shared" si="34"/>
        <v>13.246568015689075</v>
      </c>
      <c r="BB108" s="48">
        <v>8442</v>
      </c>
      <c r="BC108" s="48">
        <v>12443</v>
      </c>
      <c r="BD108" s="48">
        <v>21804</v>
      </c>
      <c r="BE108" s="36">
        <f t="shared" si="35"/>
        <v>-18.349844065309114</v>
      </c>
      <c r="BF108" s="48">
        <v>12835</v>
      </c>
      <c r="BG108" s="48">
        <v>8465</v>
      </c>
      <c r="BH108" s="48">
        <v>21329</v>
      </c>
      <c r="BI108" s="36">
        <f t="shared" si="36"/>
        <v>20.488536734024098</v>
      </c>
      <c r="BJ108" s="48">
        <v>11743</v>
      </c>
      <c r="BK108" s="48">
        <v>9133</v>
      </c>
      <c r="BL108" s="48">
        <v>20898</v>
      </c>
      <c r="BM108" s="36">
        <f t="shared" si="37"/>
        <v>12.489233419465984</v>
      </c>
      <c r="BN108" s="48">
        <v>12520</v>
      </c>
      <c r="BO108" s="48">
        <v>8512</v>
      </c>
      <c r="BP108" s="48">
        <v>21051</v>
      </c>
      <c r="BQ108" s="36">
        <f t="shared" si="38"/>
        <v>19.03947555935585</v>
      </c>
    </row>
    <row r="109" spans="1:69" x14ac:dyDescent="0.2">
      <c r="A109" s="55" t="s">
        <v>14</v>
      </c>
      <c r="B109" s="56">
        <f t="shared" si="20"/>
        <v>-64.27302733710286</v>
      </c>
      <c r="C109" s="57">
        <f t="shared" si="39"/>
        <v>-61.130310751765691</v>
      </c>
      <c r="D109" s="58">
        <f t="shared" si="21"/>
        <v>-62.289341631204977</v>
      </c>
      <c r="E109" s="57">
        <f t="shared" si="22"/>
        <v>-69.399429628337913</v>
      </c>
      <c r="F109" s="59">
        <v>2247</v>
      </c>
      <c r="G109" s="60">
        <v>12897</v>
      </c>
      <c r="H109" s="60">
        <v>16520</v>
      </c>
      <c r="I109" s="61">
        <f t="shared" si="23"/>
        <v>-64.467312348668287</v>
      </c>
      <c r="J109" s="59">
        <v>2344</v>
      </c>
      <c r="K109" s="60">
        <v>11513</v>
      </c>
      <c r="L109" s="60">
        <v>15829</v>
      </c>
      <c r="M109" s="36">
        <f t="shared" si="24"/>
        <v>-57.925326931581282</v>
      </c>
      <c r="N109" s="59">
        <v>3058</v>
      </c>
      <c r="O109" s="60">
        <v>12388</v>
      </c>
      <c r="P109" s="60">
        <v>15522</v>
      </c>
      <c r="Q109" s="36">
        <f t="shared" si="25"/>
        <v>-60.108233475067642</v>
      </c>
      <c r="R109" s="60">
        <v>2903</v>
      </c>
      <c r="S109" s="60">
        <v>12585</v>
      </c>
      <c r="T109" s="60">
        <v>15611</v>
      </c>
      <c r="U109" s="26">
        <f t="shared" si="40"/>
        <v>-62.020370251745561</v>
      </c>
      <c r="V109" s="62">
        <v>1426</v>
      </c>
      <c r="W109" s="63">
        <v>7478</v>
      </c>
      <c r="X109" s="63">
        <v>9279</v>
      </c>
      <c r="Y109" s="36">
        <f t="shared" si="27"/>
        <v>-65.222545532923803</v>
      </c>
      <c r="Z109" s="63">
        <v>1499</v>
      </c>
      <c r="AA109" s="63">
        <v>7128</v>
      </c>
      <c r="AB109" s="63">
        <v>9169</v>
      </c>
      <c r="AC109" s="36">
        <f t="shared" si="28"/>
        <v>-61.391645762896715</v>
      </c>
      <c r="AD109" s="63">
        <v>1547</v>
      </c>
      <c r="AE109" s="63">
        <v>7358</v>
      </c>
      <c r="AF109" s="63">
        <v>8975</v>
      </c>
      <c r="AG109" s="36">
        <f t="shared" si="29"/>
        <v>-64.746518105849589</v>
      </c>
      <c r="AH109" s="63">
        <v>1497</v>
      </c>
      <c r="AI109" s="63">
        <v>7164</v>
      </c>
      <c r="AJ109" s="63">
        <v>9261</v>
      </c>
      <c r="AK109" s="36">
        <f t="shared" si="30"/>
        <v>-61.192095885973444</v>
      </c>
      <c r="AL109" s="63">
        <v>1488</v>
      </c>
      <c r="AM109" s="63">
        <v>6838</v>
      </c>
      <c r="AN109" s="63">
        <v>9007</v>
      </c>
      <c r="AO109" s="36">
        <f t="shared" si="31"/>
        <v>-59.398245808815361</v>
      </c>
      <c r="AP109" s="63">
        <v>1245</v>
      </c>
      <c r="AQ109" s="63">
        <v>6835</v>
      </c>
      <c r="AR109" s="63">
        <v>9003</v>
      </c>
      <c r="AS109" s="36">
        <f t="shared" si="32"/>
        <v>-62.090414306342332</v>
      </c>
      <c r="AT109" s="63">
        <v>1217</v>
      </c>
      <c r="AU109" s="63">
        <v>6847</v>
      </c>
      <c r="AV109" s="63">
        <v>9083</v>
      </c>
      <c r="AW109" s="36">
        <f t="shared" si="33"/>
        <v>-61.983926015633607</v>
      </c>
      <c r="AX109" s="48">
        <v>2569</v>
      </c>
      <c r="AY109" s="48">
        <v>15497</v>
      </c>
      <c r="AZ109" s="48">
        <v>18470</v>
      </c>
      <c r="BA109" s="36">
        <f t="shared" si="34"/>
        <v>-69.994585814834863</v>
      </c>
      <c r="BB109" s="48">
        <v>1834</v>
      </c>
      <c r="BC109" s="48">
        <v>14607</v>
      </c>
      <c r="BD109" s="48">
        <v>17470</v>
      </c>
      <c r="BE109" s="36">
        <f t="shared" si="35"/>
        <v>-73.113909559244433</v>
      </c>
      <c r="BF109" s="48">
        <v>2747</v>
      </c>
      <c r="BG109" s="48">
        <v>14379</v>
      </c>
      <c r="BH109" s="48">
        <v>17205</v>
      </c>
      <c r="BI109" s="36">
        <f t="shared" si="36"/>
        <v>-67.608253414705018</v>
      </c>
      <c r="BJ109" s="48">
        <v>2640</v>
      </c>
      <c r="BK109" s="48">
        <v>13870</v>
      </c>
      <c r="BL109" s="48">
        <v>16582</v>
      </c>
      <c r="BM109" s="36">
        <f t="shared" si="37"/>
        <v>-67.724038113617169</v>
      </c>
      <c r="BN109" s="48">
        <v>2577</v>
      </c>
      <c r="BO109" s="48">
        <v>14017</v>
      </c>
      <c r="BP109" s="48">
        <v>16687</v>
      </c>
      <c r="BQ109" s="36">
        <f t="shared" si="38"/>
        <v>-68.556361239288066</v>
      </c>
    </row>
    <row r="110" spans="1:69" x14ac:dyDescent="0.2">
      <c r="A110" s="55" t="s">
        <v>20</v>
      </c>
      <c r="B110" s="56">
        <f t="shared" si="20"/>
        <v>-58.614145999565096</v>
      </c>
      <c r="C110" s="57">
        <f t="shared" si="39"/>
        <v>-56.377038857989632</v>
      </c>
      <c r="D110" s="58">
        <f t="shared" si="21"/>
        <v>-58.210164059809138</v>
      </c>
      <c r="E110" s="57">
        <f t="shared" si="22"/>
        <v>-61.255235080896526</v>
      </c>
      <c r="F110" s="59">
        <v>2763</v>
      </c>
      <c r="G110" s="60">
        <v>16835</v>
      </c>
      <c r="H110" s="60">
        <v>21394</v>
      </c>
      <c r="I110" s="61">
        <f t="shared" si="23"/>
        <v>-65.77545106104516</v>
      </c>
      <c r="J110" s="59">
        <v>3823</v>
      </c>
      <c r="K110" s="60">
        <v>14918</v>
      </c>
      <c r="L110" s="60">
        <v>20547</v>
      </c>
      <c r="M110" s="36">
        <f t="shared" si="24"/>
        <v>-53.998150581593428</v>
      </c>
      <c r="N110" s="59">
        <v>4756</v>
      </c>
      <c r="O110" s="60">
        <v>15153</v>
      </c>
      <c r="P110" s="60">
        <v>19986</v>
      </c>
      <c r="Q110" s="36">
        <f t="shared" si="25"/>
        <v>-52.021414990493341</v>
      </c>
      <c r="R110" s="60">
        <v>4440</v>
      </c>
      <c r="S110" s="60">
        <v>14877</v>
      </c>
      <c r="T110" s="60">
        <v>19431</v>
      </c>
      <c r="U110" s="26">
        <f t="shared" si="40"/>
        <v>-53.71313879882662</v>
      </c>
      <c r="V110" s="62">
        <v>2045</v>
      </c>
      <c r="W110" s="63">
        <v>9346</v>
      </c>
      <c r="X110" s="63">
        <v>11764</v>
      </c>
      <c r="Y110" s="36">
        <f t="shared" si="27"/>
        <v>-62.062223733424005</v>
      </c>
      <c r="Z110" s="63">
        <v>2099</v>
      </c>
      <c r="AA110" s="63">
        <v>8968</v>
      </c>
      <c r="AB110" s="63">
        <v>11578</v>
      </c>
      <c r="AC110" s="36">
        <f t="shared" si="28"/>
        <v>-59.328035930212465</v>
      </c>
      <c r="AD110" s="63">
        <v>2378</v>
      </c>
      <c r="AE110" s="63">
        <v>8671</v>
      </c>
      <c r="AF110" s="63">
        <v>11103</v>
      </c>
      <c r="AG110" s="36">
        <f t="shared" si="29"/>
        <v>-56.678375213906151</v>
      </c>
      <c r="AH110" s="63">
        <v>2052</v>
      </c>
      <c r="AI110" s="63">
        <v>9003</v>
      </c>
      <c r="AJ110" s="63">
        <v>11725</v>
      </c>
      <c r="AK110" s="36">
        <f t="shared" si="30"/>
        <v>-59.283582089552247</v>
      </c>
      <c r="AL110" s="63">
        <v>2071</v>
      </c>
      <c r="AM110" s="63">
        <v>8371</v>
      </c>
      <c r="AN110" s="63">
        <v>11214</v>
      </c>
      <c r="AO110" s="36">
        <f t="shared" si="31"/>
        <v>-56.179775280898866</v>
      </c>
      <c r="AP110" s="63">
        <v>1827</v>
      </c>
      <c r="AQ110" s="63">
        <v>8295</v>
      </c>
      <c r="AR110" s="63">
        <v>11194</v>
      </c>
      <c r="AS110" s="36">
        <f t="shared" si="32"/>
        <v>-57.78095408254422</v>
      </c>
      <c r="AT110" s="63">
        <v>1811</v>
      </c>
      <c r="AU110" s="63">
        <v>8158</v>
      </c>
      <c r="AV110" s="63">
        <v>11302</v>
      </c>
      <c r="AW110" s="36">
        <f t="shared" si="33"/>
        <v>-56.158202088125996</v>
      </c>
      <c r="AX110" s="48">
        <v>3502</v>
      </c>
      <c r="AY110" s="48">
        <v>16389</v>
      </c>
      <c r="AZ110" s="48">
        <v>20393</v>
      </c>
      <c r="BA110" s="36">
        <f t="shared" si="34"/>
        <v>-63.193252586671903</v>
      </c>
      <c r="BB110" s="48">
        <v>2691</v>
      </c>
      <c r="BC110" s="48">
        <v>15657</v>
      </c>
      <c r="BD110" s="48">
        <v>19310</v>
      </c>
      <c r="BE110" s="36">
        <f t="shared" si="35"/>
        <v>-67.146556188503354</v>
      </c>
      <c r="BF110" s="48">
        <v>3662</v>
      </c>
      <c r="BG110" s="48">
        <v>15241</v>
      </c>
      <c r="BH110" s="48">
        <v>18988</v>
      </c>
      <c r="BI110" s="36">
        <f t="shared" si="36"/>
        <v>-60.980619338529593</v>
      </c>
      <c r="BJ110" s="48">
        <v>3442</v>
      </c>
      <c r="BK110" s="48">
        <v>14571</v>
      </c>
      <c r="BL110" s="48">
        <v>18095</v>
      </c>
      <c r="BM110" s="36">
        <f t="shared" si="37"/>
        <v>-61.503177673390439</v>
      </c>
      <c r="BN110" s="48">
        <v>3346</v>
      </c>
      <c r="BO110" s="48">
        <v>12790</v>
      </c>
      <c r="BP110" s="48">
        <v>17668</v>
      </c>
      <c r="BQ110" s="36">
        <f t="shared" si="38"/>
        <v>-53.452569617387354</v>
      </c>
    </row>
    <row r="111" spans="1:69" x14ac:dyDescent="0.2">
      <c r="A111" s="55" t="s">
        <v>22</v>
      </c>
      <c r="B111" s="56">
        <f t="shared" si="20"/>
        <v>-4.9171671867137396</v>
      </c>
      <c r="C111" s="57">
        <f t="shared" si="39"/>
        <v>5.2547200400440754</v>
      </c>
      <c r="D111" s="58">
        <f t="shared" si="21"/>
        <v>-6.6603825531139051</v>
      </c>
      <c r="E111" s="57">
        <f t="shared" si="22"/>
        <v>-13.345839047071388</v>
      </c>
      <c r="F111" s="59">
        <v>10119</v>
      </c>
      <c r="G111" s="60">
        <v>7725</v>
      </c>
      <c r="H111" s="60">
        <v>19706</v>
      </c>
      <c r="I111" s="61">
        <f t="shared" si="23"/>
        <v>12.148584187557088</v>
      </c>
      <c r="J111" s="59">
        <v>9407</v>
      </c>
      <c r="K111" s="60">
        <v>9729</v>
      </c>
      <c r="L111" s="60">
        <v>19177</v>
      </c>
      <c r="M111" s="36">
        <f t="shared" si="24"/>
        <v>-1.6790947489179753</v>
      </c>
      <c r="N111" s="59">
        <v>9655</v>
      </c>
      <c r="O111" s="60">
        <v>9153</v>
      </c>
      <c r="P111" s="60">
        <v>18839</v>
      </c>
      <c r="Q111" s="36">
        <f t="shared" si="25"/>
        <v>2.6646849620468203</v>
      </c>
      <c r="R111" s="60">
        <v>10318</v>
      </c>
      <c r="S111" s="60">
        <v>8808</v>
      </c>
      <c r="T111" s="60">
        <v>19151</v>
      </c>
      <c r="U111" s="26">
        <f t="shared" si="40"/>
        <v>7.8847057594903678</v>
      </c>
      <c r="V111" s="62">
        <v>6276</v>
      </c>
      <c r="W111" s="63">
        <v>7614</v>
      </c>
      <c r="X111" s="63">
        <v>14568</v>
      </c>
      <c r="Y111" s="36">
        <f t="shared" si="27"/>
        <v>-9.1845140032948915</v>
      </c>
      <c r="Z111" s="63">
        <v>6530</v>
      </c>
      <c r="AA111" s="63">
        <v>7455</v>
      </c>
      <c r="AB111" s="63">
        <v>14438</v>
      </c>
      <c r="AC111" s="36">
        <f t="shared" si="28"/>
        <v>-6.4067045297132532</v>
      </c>
      <c r="AD111" s="63">
        <v>6385</v>
      </c>
      <c r="AE111" s="63">
        <v>7871</v>
      </c>
      <c r="AF111" s="63">
        <v>14270</v>
      </c>
      <c r="AG111" s="36">
        <f t="shared" si="29"/>
        <v>-10.413454800280302</v>
      </c>
      <c r="AH111" s="63">
        <v>6368</v>
      </c>
      <c r="AI111" s="63">
        <v>7211</v>
      </c>
      <c r="AJ111" s="63">
        <v>14511</v>
      </c>
      <c r="AK111" s="36">
        <f t="shared" si="30"/>
        <v>-5.8093859830473438</v>
      </c>
      <c r="AL111" s="63">
        <v>6566</v>
      </c>
      <c r="AM111" s="63">
        <v>6485</v>
      </c>
      <c r="AN111" s="63">
        <v>14113</v>
      </c>
      <c r="AO111" s="36">
        <f t="shared" si="31"/>
        <v>0.57393892156167858</v>
      </c>
      <c r="AP111" s="63">
        <v>5848</v>
      </c>
      <c r="AQ111" s="63">
        <v>6914</v>
      </c>
      <c r="AR111" s="63">
        <v>14107</v>
      </c>
      <c r="AS111" s="36">
        <f t="shared" si="32"/>
        <v>-7.5565322180477734</v>
      </c>
      <c r="AT111" s="63">
        <v>5820</v>
      </c>
      <c r="AU111" s="63">
        <v>6923</v>
      </c>
      <c r="AV111" s="63">
        <v>14094</v>
      </c>
      <c r="AW111" s="36">
        <f t="shared" si="33"/>
        <v>-7.8260252589754495</v>
      </c>
      <c r="AX111" s="48">
        <v>9332</v>
      </c>
      <c r="AY111" s="48">
        <v>10599</v>
      </c>
      <c r="AZ111" s="48">
        <v>20454</v>
      </c>
      <c r="BA111" s="36">
        <f t="shared" si="34"/>
        <v>-6.1943874058863759</v>
      </c>
      <c r="BB111" s="48">
        <v>6371</v>
      </c>
      <c r="BC111" s="48">
        <v>12443</v>
      </c>
      <c r="BD111" s="48">
        <v>19712</v>
      </c>
      <c r="BE111" s="36">
        <f t="shared" si="35"/>
        <v>-30.803571428571431</v>
      </c>
      <c r="BF111" s="48">
        <v>7858</v>
      </c>
      <c r="BG111" s="48">
        <v>11181</v>
      </c>
      <c r="BH111" s="48">
        <v>19479</v>
      </c>
      <c r="BI111" s="36">
        <f t="shared" si="36"/>
        <v>-17.059397299656037</v>
      </c>
      <c r="BJ111" s="48">
        <v>9798</v>
      </c>
      <c r="BK111" s="48">
        <v>9856</v>
      </c>
      <c r="BL111" s="48">
        <v>19677</v>
      </c>
      <c r="BM111" s="36">
        <f t="shared" si="37"/>
        <v>-0.29476038013924732</v>
      </c>
      <c r="BN111" s="48">
        <v>8497</v>
      </c>
      <c r="BO111" s="48">
        <v>10901</v>
      </c>
      <c r="BP111" s="48">
        <v>19423</v>
      </c>
      <c r="BQ111" s="36">
        <f t="shared" si="38"/>
        <v>-12.377078721103846</v>
      </c>
    </row>
    <row r="112" spans="1:69" x14ac:dyDescent="0.2">
      <c r="A112" s="55" t="s">
        <v>52</v>
      </c>
      <c r="B112" s="56">
        <f t="shared" si="20"/>
        <v>-2.8562827584939825</v>
      </c>
      <c r="C112" s="57">
        <f t="shared" si="39"/>
        <v>9.3871989278493366</v>
      </c>
      <c r="D112" s="58">
        <f t="shared" si="21"/>
        <v>-7.5279142709313769</v>
      </c>
      <c r="E112" s="57">
        <f t="shared" si="22"/>
        <v>-10.428132932399906</v>
      </c>
      <c r="F112" s="59">
        <v>12305</v>
      </c>
      <c r="G112" s="60">
        <v>7758</v>
      </c>
      <c r="H112" s="60">
        <v>21783</v>
      </c>
      <c r="I112" s="61">
        <f t="shared" si="23"/>
        <v>20.874076114401134</v>
      </c>
      <c r="J112" s="59">
        <v>11266</v>
      </c>
      <c r="K112" s="60">
        <v>10225</v>
      </c>
      <c r="L112" s="60">
        <v>21534</v>
      </c>
      <c r="M112" s="36">
        <f t="shared" si="24"/>
        <v>4.8342156589579304</v>
      </c>
      <c r="N112" s="59">
        <v>10585</v>
      </c>
      <c r="O112" s="60">
        <v>10534</v>
      </c>
      <c r="P112" s="60">
        <v>21171</v>
      </c>
      <c r="Q112" s="36">
        <f t="shared" si="25"/>
        <v>0.24089556468754325</v>
      </c>
      <c r="R112" s="60">
        <v>11499</v>
      </c>
      <c r="S112" s="60">
        <v>9011</v>
      </c>
      <c r="T112" s="60">
        <v>21449</v>
      </c>
      <c r="U112" s="26">
        <f t="shared" si="40"/>
        <v>11.599608373350733</v>
      </c>
      <c r="V112" s="62">
        <v>7366</v>
      </c>
      <c r="W112" s="63">
        <v>8966</v>
      </c>
      <c r="X112" s="63">
        <v>17007</v>
      </c>
      <c r="Y112" s="36">
        <f t="shared" si="27"/>
        <v>-9.4078908684659233</v>
      </c>
      <c r="Z112" s="63">
        <v>8326</v>
      </c>
      <c r="AA112" s="63">
        <v>8050</v>
      </c>
      <c r="AB112" s="63">
        <v>16964</v>
      </c>
      <c r="AC112" s="36">
        <f t="shared" si="28"/>
        <v>1.6269747701013915</v>
      </c>
      <c r="AD112" s="63">
        <v>7241</v>
      </c>
      <c r="AE112" s="63">
        <v>9449</v>
      </c>
      <c r="AF112" s="63">
        <v>16713</v>
      </c>
      <c r="AG112" s="36">
        <f t="shared" si="29"/>
        <v>-13.211272661999645</v>
      </c>
      <c r="AH112" s="63">
        <v>7421</v>
      </c>
      <c r="AI112" s="63">
        <v>8638</v>
      </c>
      <c r="AJ112" s="63">
        <v>16931</v>
      </c>
      <c r="AK112" s="36">
        <f t="shared" si="30"/>
        <v>-7.1879983462288131</v>
      </c>
      <c r="AL112" s="63">
        <v>7629</v>
      </c>
      <c r="AM112" s="63">
        <v>7760</v>
      </c>
      <c r="AN112" s="63">
        <v>16505</v>
      </c>
      <c r="AO112" s="36">
        <f t="shared" si="31"/>
        <v>-0.79369887912754122</v>
      </c>
      <c r="AP112" s="63">
        <v>6806</v>
      </c>
      <c r="AQ112" s="63">
        <v>8468</v>
      </c>
      <c r="AR112" s="63">
        <v>16592</v>
      </c>
      <c r="AS112" s="36">
        <f t="shared" si="32"/>
        <v>-10.016875602700093</v>
      </c>
      <c r="AT112" s="63">
        <v>6546</v>
      </c>
      <c r="AU112" s="63">
        <v>8827</v>
      </c>
      <c r="AV112" s="63">
        <v>16644</v>
      </c>
      <c r="AW112" s="36">
        <f t="shared" si="33"/>
        <v>-13.704638308099016</v>
      </c>
      <c r="AX112" s="48">
        <v>10437</v>
      </c>
      <c r="AY112" s="48">
        <v>10630</v>
      </c>
      <c r="AZ112" s="48">
        <v>21566</v>
      </c>
      <c r="BA112" s="36">
        <f t="shared" si="34"/>
        <v>-0.89492720022257277</v>
      </c>
      <c r="BB112" s="48">
        <v>6963</v>
      </c>
      <c r="BC112" s="48">
        <v>13139</v>
      </c>
      <c r="BD112" s="48">
        <v>20902</v>
      </c>
      <c r="BE112" s="36">
        <f t="shared" si="35"/>
        <v>-29.54741173093484</v>
      </c>
      <c r="BF112" s="48">
        <v>9872</v>
      </c>
      <c r="BG112" s="48">
        <v>11089</v>
      </c>
      <c r="BH112" s="48">
        <v>21009</v>
      </c>
      <c r="BI112" s="36">
        <f t="shared" si="36"/>
        <v>-5.7927554857442107</v>
      </c>
      <c r="BJ112" s="48">
        <v>9564</v>
      </c>
      <c r="BK112" s="48">
        <v>11445</v>
      </c>
      <c r="BL112" s="48">
        <v>21032</v>
      </c>
      <c r="BM112" s="36">
        <f t="shared" si="37"/>
        <v>-8.9435146443514633</v>
      </c>
      <c r="BN112" s="48">
        <v>9707</v>
      </c>
      <c r="BO112" s="48">
        <v>11162</v>
      </c>
      <c r="BP112" s="48">
        <v>20899</v>
      </c>
      <c r="BQ112" s="36">
        <f t="shared" si="38"/>
        <v>-6.9620556007464476</v>
      </c>
    </row>
    <row r="113" spans="1:69" x14ac:dyDescent="0.2">
      <c r="A113" s="55" t="s">
        <v>69</v>
      </c>
      <c r="B113" s="56">
        <f>AVERAGE(C113:E113)</f>
        <v>-63.229125026680073</v>
      </c>
      <c r="C113" s="57">
        <f t="shared" si="39"/>
        <v>-66.825017693601978</v>
      </c>
      <c r="D113" s="58">
        <f t="shared" si="21"/>
        <v>-60.01314494293571</v>
      </c>
      <c r="E113" s="57">
        <f t="shared" si="22"/>
        <v>-62.84921244350253</v>
      </c>
      <c r="F113" s="59">
        <v>3384</v>
      </c>
      <c r="G113" s="60">
        <v>17851</v>
      </c>
      <c r="H113" s="60">
        <v>23607</v>
      </c>
      <c r="I113" s="61">
        <f t="shared" si="23"/>
        <v>-61.282670394374549</v>
      </c>
      <c r="J113" s="59">
        <v>3826</v>
      </c>
      <c r="K113" s="60">
        <v>16641</v>
      </c>
      <c r="L113" s="60">
        <v>22900</v>
      </c>
      <c r="M113" s="36">
        <f t="shared" si="24"/>
        <v>-55.960698689956331</v>
      </c>
      <c r="N113" s="59">
        <v>0</v>
      </c>
      <c r="O113" s="60">
        <v>16695</v>
      </c>
      <c r="P113" s="60">
        <v>21822</v>
      </c>
      <c r="Q113" s="36">
        <f t="shared" si="25"/>
        <v>-76.505361561726687</v>
      </c>
      <c r="R113" s="60">
        <v>0</v>
      </c>
      <c r="S113" s="60">
        <v>15587</v>
      </c>
      <c r="T113" s="60">
        <v>21192</v>
      </c>
      <c r="U113" s="26">
        <f t="shared" si="40"/>
        <v>-73.551340128350319</v>
      </c>
      <c r="V113" s="62">
        <v>2411</v>
      </c>
      <c r="W113" s="63">
        <v>11878</v>
      </c>
      <c r="X113" s="63">
        <v>14878</v>
      </c>
      <c r="Y113" s="36">
        <f t="shared" si="27"/>
        <v>-63.630864363489714</v>
      </c>
      <c r="Z113" s="63">
        <v>2520</v>
      </c>
      <c r="AA113" s="63">
        <v>11200</v>
      </c>
      <c r="AB113" s="63">
        <v>14651</v>
      </c>
      <c r="AC113" s="36">
        <f t="shared" si="28"/>
        <v>-59.245102723363587</v>
      </c>
      <c r="AD113" s="63">
        <v>2472</v>
      </c>
      <c r="AE113" s="63">
        <v>11819</v>
      </c>
      <c r="AF113" s="63">
        <v>14340</v>
      </c>
      <c r="AG113" s="36">
        <f t="shared" si="29"/>
        <v>-65.181311018131112</v>
      </c>
      <c r="AH113" s="63">
        <v>2404</v>
      </c>
      <c r="AI113" s="63">
        <v>11145</v>
      </c>
      <c r="AJ113" s="63">
        <v>14844</v>
      </c>
      <c r="AK113" s="36">
        <f t="shared" si="30"/>
        <v>-58.885745082188087</v>
      </c>
      <c r="AL113" s="63">
        <v>2370</v>
      </c>
      <c r="AM113" s="63">
        <v>10563</v>
      </c>
      <c r="AN113" s="63">
        <v>14270</v>
      </c>
      <c r="AO113" s="36">
        <f t="shared" si="31"/>
        <v>-57.414155571128234</v>
      </c>
      <c r="AP113" s="63">
        <v>2063</v>
      </c>
      <c r="AQ113" s="63">
        <v>10405</v>
      </c>
      <c r="AR113" s="63">
        <v>14236</v>
      </c>
      <c r="AS113" s="36">
        <f t="shared" si="32"/>
        <v>-58.597920764259626</v>
      </c>
      <c r="AT113" s="63">
        <v>1976</v>
      </c>
      <c r="AU113" s="63">
        <v>10218</v>
      </c>
      <c r="AV113" s="63">
        <v>14425</v>
      </c>
      <c r="AW113" s="36">
        <f t="shared" si="33"/>
        <v>-57.136915077989606</v>
      </c>
      <c r="AX113" s="48">
        <v>4259</v>
      </c>
      <c r="AY113" s="48">
        <v>17733</v>
      </c>
      <c r="AZ113" s="48">
        <v>23000</v>
      </c>
      <c r="BA113" s="36">
        <f t="shared" si="34"/>
        <v>-58.582608695652169</v>
      </c>
      <c r="BB113" s="48">
        <v>2955</v>
      </c>
      <c r="BC113" s="48">
        <v>18002</v>
      </c>
      <c r="BD113" s="48">
        <v>22162</v>
      </c>
      <c r="BE113" s="36">
        <f t="shared" si="35"/>
        <v>-67.895496796318028</v>
      </c>
      <c r="BF113" s="48">
        <v>4255</v>
      </c>
      <c r="BG113" s="48">
        <v>17121</v>
      </c>
      <c r="BH113" s="48">
        <v>21479</v>
      </c>
      <c r="BI113" s="36">
        <f t="shared" si="36"/>
        <v>-59.900367801108068</v>
      </c>
      <c r="BJ113" s="48">
        <v>3264</v>
      </c>
      <c r="BK113" s="48">
        <v>16796</v>
      </c>
      <c r="BL113" s="48">
        <v>21233</v>
      </c>
      <c r="BM113" s="36">
        <f t="shared" si="37"/>
        <v>-63.730984787830259</v>
      </c>
      <c r="BN113" s="48">
        <v>3687</v>
      </c>
      <c r="BO113" s="48">
        <v>17021</v>
      </c>
      <c r="BP113" s="48">
        <v>20790</v>
      </c>
      <c r="BQ113" s="36">
        <f t="shared" si="38"/>
        <v>-64.136604136604134</v>
      </c>
    </row>
    <row r="114" spans="1:69" x14ac:dyDescent="0.2">
      <c r="A114" s="55" t="s">
        <v>9</v>
      </c>
      <c r="B114" s="56">
        <f t="shared" si="20"/>
        <v>-60.365157908504578</v>
      </c>
      <c r="C114" s="57">
        <f t="shared" si="39"/>
        <v>-65.780856306797929</v>
      </c>
      <c r="D114" s="58">
        <f t="shared" si="21"/>
        <v>-57.300497954958594</v>
      </c>
      <c r="E114" s="57">
        <f t="shared" si="22"/>
        <v>-58.014119463757197</v>
      </c>
      <c r="F114" s="59">
        <v>2629</v>
      </c>
      <c r="G114" s="60">
        <v>17608</v>
      </c>
      <c r="H114" s="60">
        <v>22345</v>
      </c>
      <c r="I114" s="61">
        <f t="shared" si="23"/>
        <v>-67.035130901767729</v>
      </c>
      <c r="J114" s="59">
        <v>3562</v>
      </c>
      <c r="K114" s="60">
        <v>15403</v>
      </c>
      <c r="L114" s="60">
        <v>20844</v>
      </c>
      <c r="M114" s="36">
        <f t="shared" si="24"/>
        <v>-56.807714450201495</v>
      </c>
      <c r="N114" s="59">
        <v>0</v>
      </c>
      <c r="O114" s="60">
        <v>14847</v>
      </c>
      <c r="P114" s="60">
        <v>18859</v>
      </c>
      <c r="Q114" s="36">
        <f t="shared" si="25"/>
        <v>-78.726337557664777</v>
      </c>
      <c r="R114" s="60">
        <v>3820</v>
      </c>
      <c r="S114" s="60">
        <v>15860</v>
      </c>
      <c r="T114" s="60">
        <v>19883</v>
      </c>
      <c r="U114" s="26">
        <f t="shared" si="40"/>
        <v>-60.554242317557708</v>
      </c>
      <c r="V114" s="62">
        <v>1778</v>
      </c>
      <c r="W114" s="63">
        <v>8743</v>
      </c>
      <c r="X114" s="63">
        <v>10965</v>
      </c>
      <c r="Y114" s="36">
        <f t="shared" si="27"/>
        <v>-63.520291837665297</v>
      </c>
      <c r="Z114" s="63">
        <v>1879</v>
      </c>
      <c r="AA114" s="63">
        <v>8234</v>
      </c>
      <c r="AB114" s="63">
        <v>10693</v>
      </c>
      <c r="AC114" s="36">
        <f t="shared" si="28"/>
        <v>-59.43140372206117</v>
      </c>
      <c r="AD114" s="63">
        <v>2298</v>
      </c>
      <c r="AE114" s="63">
        <v>7908</v>
      </c>
      <c r="AF114" s="63">
        <v>10285</v>
      </c>
      <c r="AG114" s="36">
        <f t="shared" si="29"/>
        <v>-54.54545454545454</v>
      </c>
      <c r="AH114" s="63">
        <v>1687</v>
      </c>
      <c r="AI114" s="63">
        <v>8240</v>
      </c>
      <c r="AJ114" s="63">
        <v>10903</v>
      </c>
      <c r="AK114" s="36">
        <f t="shared" si="30"/>
        <v>-60.102724020911666</v>
      </c>
      <c r="AL114" s="63">
        <v>1748</v>
      </c>
      <c r="AM114" s="63">
        <v>7434</v>
      </c>
      <c r="AN114" s="63">
        <v>10128</v>
      </c>
      <c r="AO114" s="36">
        <f t="shared" si="31"/>
        <v>-56.141390205371252</v>
      </c>
      <c r="AP114" s="63">
        <v>1561</v>
      </c>
      <c r="AQ114" s="63">
        <v>7217</v>
      </c>
      <c r="AR114" s="63">
        <v>10048</v>
      </c>
      <c r="AS114" s="36">
        <f t="shared" si="32"/>
        <v>-56.289808917197448</v>
      </c>
      <c r="AT114" s="63">
        <v>1565</v>
      </c>
      <c r="AU114" s="63">
        <v>6756</v>
      </c>
      <c r="AV114" s="63">
        <v>10164</v>
      </c>
      <c r="AW114" s="36">
        <f t="shared" si="33"/>
        <v>-51.072412436048801</v>
      </c>
      <c r="AX114" s="48">
        <v>3890</v>
      </c>
      <c r="AY114" s="48">
        <v>15390</v>
      </c>
      <c r="AZ114" s="48">
        <v>20267</v>
      </c>
      <c r="BA114" s="36">
        <f t="shared" si="34"/>
        <v>-56.742487788029791</v>
      </c>
      <c r="BB114" s="48">
        <v>2980</v>
      </c>
      <c r="BC114" s="48">
        <v>14495</v>
      </c>
      <c r="BD114" s="48">
        <v>18528</v>
      </c>
      <c r="BE114" s="36">
        <f t="shared" si="35"/>
        <v>-62.149179620034545</v>
      </c>
      <c r="BF114" s="48">
        <v>3548</v>
      </c>
      <c r="BG114" s="48">
        <v>13939</v>
      </c>
      <c r="BH114" s="48">
        <v>17584</v>
      </c>
      <c r="BI114" s="36">
        <f t="shared" si="36"/>
        <v>-59.093494085532306</v>
      </c>
      <c r="BJ114" s="48">
        <v>3136</v>
      </c>
      <c r="BK114" s="48">
        <v>12218</v>
      </c>
      <c r="BL114" s="48">
        <v>16420</v>
      </c>
      <c r="BM114" s="36">
        <f t="shared" si="37"/>
        <v>-55.310596833130333</v>
      </c>
      <c r="BN114" s="48">
        <v>3392</v>
      </c>
      <c r="BO114" s="48">
        <v>12472</v>
      </c>
      <c r="BP114" s="48">
        <v>15993</v>
      </c>
      <c r="BQ114" s="36">
        <f t="shared" si="38"/>
        <v>-56.774838992059031</v>
      </c>
    </row>
    <row r="115" spans="1:69" x14ac:dyDescent="0.2">
      <c r="A115" s="55" t="s">
        <v>116</v>
      </c>
      <c r="B115" s="56">
        <f t="shared" si="20"/>
        <v>-63.401889591223146</v>
      </c>
      <c r="C115" s="57">
        <f t="shared" si="39"/>
        <v>-61.043019550906095</v>
      </c>
      <c r="D115" s="58">
        <f t="shared" si="21"/>
        <v>-60.30553046089549</v>
      </c>
      <c r="E115" s="57">
        <f t="shared" si="22"/>
        <v>-68.857118761867838</v>
      </c>
      <c r="F115" s="59">
        <v>3516</v>
      </c>
      <c r="G115" s="60">
        <v>23756</v>
      </c>
      <c r="H115" s="60">
        <v>29457</v>
      </c>
      <c r="I115" s="61">
        <f t="shared" si="23"/>
        <v>-68.710323522422513</v>
      </c>
      <c r="J115" s="59">
        <v>5349</v>
      </c>
      <c r="K115" s="60">
        <v>21284</v>
      </c>
      <c r="L115" s="60">
        <v>28535</v>
      </c>
      <c r="M115" s="36">
        <f t="shared" si="24"/>
        <v>-55.843700718415981</v>
      </c>
      <c r="N115" s="59">
        <v>5377</v>
      </c>
      <c r="O115" s="60">
        <v>22288</v>
      </c>
      <c r="P115" s="60">
        <v>27732</v>
      </c>
      <c r="Q115" s="36">
        <f t="shared" si="25"/>
        <v>-60.980095196884477</v>
      </c>
      <c r="R115" s="60">
        <v>5615</v>
      </c>
      <c r="S115" s="60">
        <v>21656</v>
      </c>
      <c r="T115" s="60">
        <v>27356</v>
      </c>
      <c r="U115" s="26">
        <f t="shared" si="40"/>
        <v>-58.637958765901445</v>
      </c>
      <c r="V115" s="62">
        <v>3262</v>
      </c>
      <c r="W115" s="63">
        <v>14745</v>
      </c>
      <c r="X115" s="63">
        <v>18409</v>
      </c>
      <c r="Y115" s="36">
        <f t="shared" si="27"/>
        <v>-62.377098158509426</v>
      </c>
      <c r="Z115" s="63">
        <v>3350</v>
      </c>
      <c r="AA115" s="63">
        <v>13952</v>
      </c>
      <c r="AB115" s="63">
        <v>18144</v>
      </c>
      <c r="AC115" s="36">
        <f t="shared" si="28"/>
        <v>-58.432539682539677</v>
      </c>
      <c r="AD115" s="63">
        <v>3341</v>
      </c>
      <c r="AE115" s="63">
        <v>14239</v>
      </c>
      <c r="AF115" s="63">
        <v>17625</v>
      </c>
      <c r="AG115" s="36">
        <f t="shared" si="29"/>
        <v>-61.832624113475191</v>
      </c>
      <c r="AH115" s="63">
        <v>3203</v>
      </c>
      <c r="AI115" s="63">
        <v>14223</v>
      </c>
      <c r="AJ115" s="63">
        <v>18350</v>
      </c>
      <c r="AK115" s="36">
        <f t="shared" si="30"/>
        <v>-60.054495912806537</v>
      </c>
      <c r="AL115" s="63">
        <v>3049</v>
      </c>
      <c r="AM115" s="63">
        <v>13616</v>
      </c>
      <c r="AN115" s="63">
        <v>17694</v>
      </c>
      <c r="AO115" s="36">
        <f t="shared" si="31"/>
        <v>-59.720809313891706</v>
      </c>
      <c r="AP115" s="63">
        <v>2697</v>
      </c>
      <c r="AQ115" s="63">
        <v>13504</v>
      </c>
      <c r="AR115" s="63">
        <v>17627</v>
      </c>
      <c r="AS115" s="36">
        <f t="shared" si="32"/>
        <v>-61.309354966812279</v>
      </c>
      <c r="AT115" s="63">
        <v>2670</v>
      </c>
      <c r="AU115" s="63">
        <v>13093</v>
      </c>
      <c r="AV115" s="63">
        <v>17844</v>
      </c>
      <c r="AW115" s="36">
        <f t="shared" si="33"/>
        <v>-58.411791078233577</v>
      </c>
      <c r="AX115" s="48">
        <v>5338</v>
      </c>
      <c r="AY115" s="48">
        <v>21527</v>
      </c>
      <c r="AZ115" s="48">
        <v>27607</v>
      </c>
      <c r="BA115" s="36">
        <f t="shared" si="34"/>
        <v>-58.640924403231068</v>
      </c>
      <c r="BB115" s="48">
        <v>3776</v>
      </c>
      <c r="BC115" s="48">
        <v>22087</v>
      </c>
      <c r="BD115" s="48">
        <v>26790</v>
      </c>
      <c r="BE115" s="36">
        <f t="shared" si="35"/>
        <v>-68.350130645763343</v>
      </c>
      <c r="BF115" s="48">
        <v>5372</v>
      </c>
      <c r="BG115" s="48">
        <v>20607</v>
      </c>
      <c r="BH115" s="48">
        <v>26062</v>
      </c>
      <c r="BI115" s="36">
        <f t="shared" si="36"/>
        <v>-58.456756964162381</v>
      </c>
      <c r="BJ115" s="48">
        <v>0</v>
      </c>
      <c r="BK115" s="48">
        <v>20812</v>
      </c>
      <c r="BL115" s="48">
        <v>21205</v>
      </c>
      <c r="BM115" s="36">
        <f t="shared" si="37"/>
        <v>-98.146663522754068</v>
      </c>
      <c r="BN115" s="48">
        <v>4787</v>
      </c>
      <c r="BO115" s="48">
        <v>19663</v>
      </c>
      <c r="BP115" s="48">
        <v>24511</v>
      </c>
      <c r="BQ115" s="36">
        <f t="shared" si="38"/>
        <v>-60.691118273428259</v>
      </c>
    </row>
    <row r="116" spans="1:69" x14ac:dyDescent="0.2">
      <c r="A116" s="55" t="s">
        <v>128</v>
      </c>
      <c r="B116" s="56">
        <f t="shared" si="20"/>
        <v>-63.893364641777147</v>
      </c>
      <c r="C116" s="57">
        <f t="shared" si="39"/>
        <v>-62.769856575856558</v>
      </c>
      <c r="D116" s="58">
        <f t="shared" si="21"/>
        <v>-59.771110614978895</v>
      </c>
      <c r="E116" s="57">
        <f t="shared" si="22"/>
        <v>-69.139126734495974</v>
      </c>
      <c r="F116" s="59">
        <v>3283</v>
      </c>
      <c r="G116" s="60">
        <v>21440</v>
      </c>
      <c r="H116" s="60">
        <v>26625</v>
      </c>
      <c r="I116" s="61">
        <f t="shared" si="23"/>
        <v>-68.195305164319237</v>
      </c>
      <c r="J116" s="59">
        <v>4648</v>
      </c>
      <c r="K116" s="60">
        <v>19704</v>
      </c>
      <c r="L116" s="60">
        <v>25984</v>
      </c>
      <c r="M116" s="36">
        <f t="shared" si="24"/>
        <v>-57.943349753694577</v>
      </c>
      <c r="N116" s="59">
        <v>4547</v>
      </c>
      <c r="O116" s="60">
        <v>20757</v>
      </c>
      <c r="P116" s="60">
        <v>25365</v>
      </c>
      <c r="Q116" s="36">
        <f t="shared" si="25"/>
        <v>-63.906958407254088</v>
      </c>
      <c r="R116" s="60">
        <v>4885</v>
      </c>
      <c r="S116" s="60">
        <v>20282</v>
      </c>
      <c r="T116" s="60">
        <v>25227</v>
      </c>
      <c r="U116" s="26">
        <f t="shared" si="40"/>
        <v>-61.033812978158316</v>
      </c>
      <c r="V116" s="62">
        <v>3431</v>
      </c>
      <c r="W116" s="63">
        <v>15015</v>
      </c>
      <c r="X116" s="63">
        <v>18864</v>
      </c>
      <c r="Y116" s="36">
        <f t="shared" si="27"/>
        <v>-61.407972858354533</v>
      </c>
      <c r="Z116" s="63">
        <v>3447</v>
      </c>
      <c r="AA116" s="63">
        <v>14310</v>
      </c>
      <c r="AB116" s="63">
        <v>18589</v>
      </c>
      <c r="AC116" s="36">
        <f t="shared" si="28"/>
        <v>-58.437785787293564</v>
      </c>
      <c r="AD116" s="63">
        <v>3445</v>
      </c>
      <c r="AE116" s="63">
        <v>14740</v>
      </c>
      <c r="AF116" s="63">
        <v>18212</v>
      </c>
      <c r="AG116" s="36">
        <f t="shared" si="29"/>
        <v>-62.019547551065223</v>
      </c>
      <c r="AH116" s="63">
        <v>3399</v>
      </c>
      <c r="AI116" s="63">
        <v>14540</v>
      </c>
      <c r="AJ116" s="63">
        <v>18825</v>
      </c>
      <c r="AK116" s="36">
        <f t="shared" si="30"/>
        <v>-59.181938911022577</v>
      </c>
      <c r="AL116" s="63">
        <v>3310</v>
      </c>
      <c r="AM116" s="63">
        <v>13702</v>
      </c>
      <c r="AN116" s="63">
        <v>18067</v>
      </c>
      <c r="AO116" s="36">
        <f t="shared" si="31"/>
        <v>-57.519233962473017</v>
      </c>
      <c r="AP116" s="63">
        <v>2861</v>
      </c>
      <c r="AQ116" s="63">
        <v>13851</v>
      </c>
      <c r="AR116" s="63">
        <v>18064</v>
      </c>
      <c r="AS116" s="36">
        <f t="shared" si="32"/>
        <v>-60.839238263950399</v>
      </c>
      <c r="AT116" s="63">
        <v>2821</v>
      </c>
      <c r="AU116" s="63">
        <v>13590</v>
      </c>
      <c r="AV116" s="63">
        <v>18255</v>
      </c>
      <c r="AW116" s="36">
        <f t="shared" si="33"/>
        <v>-58.992056970692964</v>
      </c>
      <c r="AX116" s="48">
        <v>5331</v>
      </c>
      <c r="AY116" s="48">
        <v>20902</v>
      </c>
      <c r="AZ116" s="48">
        <v>26809</v>
      </c>
      <c r="BA116" s="36">
        <f t="shared" si="34"/>
        <v>-58.081241374165394</v>
      </c>
      <c r="BB116" s="48">
        <v>3629</v>
      </c>
      <c r="BC116" s="48">
        <v>21713</v>
      </c>
      <c r="BD116" s="48">
        <v>26147</v>
      </c>
      <c r="BE116" s="36">
        <f t="shared" si="35"/>
        <v>-69.162810265039965</v>
      </c>
      <c r="BF116" s="48">
        <v>5382</v>
      </c>
      <c r="BG116" s="48">
        <v>19994</v>
      </c>
      <c r="BH116" s="48">
        <v>25466</v>
      </c>
      <c r="BI116" s="36">
        <f t="shared" si="36"/>
        <v>-57.378465404853529</v>
      </c>
      <c r="BJ116" s="48">
        <v>0</v>
      </c>
      <c r="BK116" s="48">
        <v>20263</v>
      </c>
      <c r="BL116" s="48">
        <v>20673</v>
      </c>
      <c r="BM116" s="36">
        <f t="shared" si="37"/>
        <v>-98.016736806462532</v>
      </c>
      <c r="BN116" s="48">
        <v>4448</v>
      </c>
      <c r="BO116" s="48">
        <v>19748</v>
      </c>
      <c r="BP116" s="48">
        <v>24264</v>
      </c>
      <c r="BQ116" s="36">
        <f t="shared" si="38"/>
        <v>-63.056379821958465</v>
      </c>
    </row>
    <row r="117" spans="1:69" x14ac:dyDescent="0.2">
      <c r="A117" s="55" t="s">
        <v>8</v>
      </c>
      <c r="B117" s="56">
        <f t="shared" si="20"/>
        <v>-75.615391125027699</v>
      </c>
      <c r="C117" s="57">
        <f t="shared" si="39"/>
        <v>-74.493661767330082</v>
      </c>
      <c r="D117" s="58">
        <f t="shared" si="21"/>
        <v>-72.431939867593144</v>
      </c>
      <c r="E117" s="57">
        <f t="shared" si="22"/>
        <v>-79.920571740159843</v>
      </c>
      <c r="F117" s="59">
        <v>1176</v>
      </c>
      <c r="G117" s="60">
        <v>13063</v>
      </c>
      <c r="H117" s="60">
        <v>15694</v>
      </c>
      <c r="I117" s="61">
        <f t="shared" si="23"/>
        <v>-75.742321906461058</v>
      </c>
      <c r="J117" s="59">
        <v>1463</v>
      </c>
      <c r="K117" s="60">
        <v>11961</v>
      </c>
      <c r="L117" s="60">
        <v>14996</v>
      </c>
      <c r="M117" s="36">
        <f t="shared" si="24"/>
        <v>-70.005334755934911</v>
      </c>
      <c r="N117" s="59">
        <v>1727</v>
      </c>
      <c r="O117" s="60">
        <v>12437</v>
      </c>
      <c r="P117" s="60">
        <v>14257</v>
      </c>
      <c r="Q117" s="36">
        <f t="shared" si="25"/>
        <v>-75.120993196324619</v>
      </c>
      <c r="R117" s="60">
        <v>1600</v>
      </c>
      <c r="S117" s="60">
        <v>12657</v>
      </c>
      <c r="T117" s="60">
        <v>14340</v>
      </c>
      <c r="U117" s="26">
        <f t="shared" si="40"/>
        <v>-77.105997210599725</v>
      </c>
      <c r="V117" s="62">
        <v>791</v>
      </c>
      <c r="W117" s="63">
        <v>7203</v>
      </c>
      <c r="X117" s="63">
        <v>8307</v>
      </c>
      <c r="Y117" s="36">
        <f t="shared" si="27"/>
        <v>-77.187913807632128</v>
      </c>
      <c r="Z117" s="63">
        <v>766</v>
      </c>
      <c r="AA117" s="63">
        <v>7093</v>
      </c>
      <c r="AB117" s="63">
        <v>8249</v>
      </c>
      <c r="AC117" s="36">
        <f t="shared" si="28"/>
        <v>-76.700206085586132</v>
      </c>
      <c r="AD117" s="63">
        <v>650</v>
      </c>
      <c r="AE117" s="63">
        <v>6632</v>
      </c>
      <c r="AF117" s="63">
        <v>8075</v>
      </c>
      <c r="AG117" s="36">
        <f t="shared" si="29"/>
        <v>-74.080495356037147</v>
      </c>
      <c r="AH117" s="63">
        <v>756</v>
      </c>
      <c r="AI117" s="63">
        <v>6826</v>
      </c>
      <c r="AJ117" s="63">
        <v>8300</v>
      </c>
      <c r="AK117" s="36">
        <f t="shared" si="30"/>
        <v>-73.132530120481931</v>
      </c>
      <c r="AL117" s="63">
        <v>783</v>
      </c>
      <c r="AM117" s="63">
        <v>6437</v>
      </c>
      <c r="AN117" s="63">
        <v>7857</v>
      </c>
      <c r="AO117" s="36">
        <f t="shared" si="31"/>
        <v>-71.96130838742522</v>
      </c>
      <c r="AP117" s="63">
        <v>683</v>
      </c>
      <c r="AQ117" s="63">
        <v>6134</v>
      </c>
      <c r="AR117" s="63">
        <v>7858</v>
      </c>
      <c r="AS117" s="36">
        <f t="shared" si="32"/>
        <v>-69.368796131331123</v>
      </c>
      <c r="AT117" s="63">
        <v>656</v>
      </c>
      <c r="AU117" s="63">
        <v>5742</v>
      </c>
      <c r="AV117" s="63">
        <v>7874</v>
      </c>
      <c r="AW117" s="36">
        <f t="shared" si="33"/>
        <v>-64.592329184658368</v>
      </c>
      <c r="AX117" s="48">
        <v>1474</v>
      </c>
      <c r="AY117" s="48">
        <v>13802</v>
      </c>
      <c r="AZ117" s="48">
        <v>16013</v>
      </c>
      <c r="BA117" s="36">
        <f t="shared" si="34"/>
        <v>-76.987447698744774</v>
      </c>
      <c r="BB117" s="48">
        <v>1192</v>
      </c>
      <c r="BC117" s="48">
        <v>13075</v>
      </c>
      <c r="BD117" s="48">
        <v>15191</v>
      </c>
      <c r="BE117" s="36">
        <f t="shared" si="35"/>
        <v>-78.223948390494371</v>
      </c>
      <c r="BF117" s="48">
        <v>1608</v>
      </c>
      <c r="BG117" s="48">
        <v>13315</v>
      </c>
      <c r="BH117" s="48">
        <v>14979</v>
      </c>
      <c r="BI117" s="36">
        <f t="shared" si="36"/>
        <v>-78.156085185926969</v>
      </c>
      <c r="BJ117" s="48">
        <v>0</v>
      </c>
      <c r="BK117" s="48">
        <v>11757</v>
      </c>
      <c r="BL117" s="48">
        <v>13570</v>
      </c>
      <c r="BM117" s="36">
        <f t="shared" si="37"/>
        <v>-86.639646278555631</v>
      </c>
      <c r="BN117" s="48">
        <v>1410</v>
      </c>
      <c r="BO117" s="48">
        <v>12672</v>
      </c>
      <c r="BP117" s="48">
        <v>14149</v>
      </c>
      <c r="BQ117" s="36">
        <f t="shared" si="38"/>
        <v>-79.595731147077529</v>
      </c>
    </row>
    <row r="118" spans="1:69" x14ac:dyDescent="0.2">
      <c r="A118" s="55" t="s">
        <v>83</v>
      </c>
      <c r="B118" s="56">
        <f t="shared" si="20"/>
        <v>-79.010701481883373</v>
      </c>
      <c r="C118" s="57">
        <f t="shared" si="39"/>
        <v>-81.798008094295852</v>
      </c>
      <c r="D118" s="58">
        <f t="shared" si="21"/>
        <v>-75.542038210470949</v>
      </c>
      <c r="E118" s="57">
        <f t="shared" si="22"/>
        <v>-79.69205814088329</v>
      </c>
      <c r="F118" s="59">
        <v>1405</v>
      </c>
      <c r="G118" s="60">
        <v>17471</v>
      </c>
      <c r="H118" s="60">
        <v>20567</v>
      </c>
      <c r="I118" s="61">
        <f t="shared" si="23"/>
        <v>-78.115427626780757</v>
      </c>
      <c r="J118" s="59">
        <v>1890</v>
      </c>
      <c r="K118" s="60">
        <v>16638</v>
      </c>
      <c r="L118" s="60">
        <v>20061</v>
      </c>
      <c r="M118" s="36">
        <f t="shared" si="24"/>
        <v>-73.515776880514423</v>
      </c>
      <c r="N118" s="59">
        <v>2170</v>
      </c>
      <c r="O118" s="60">
        <v>17127</v>
      </c>
      <c r="P118" s="60">
        <v>19398</v>
      </c>
      <c r="Q118" s="36">
        <f t="shared" si="25"/>
        <v>-77.105887204866477</v>
      </c>
      <c r="R118" s="60">
        <v>0</v>
      </c>
      <c r="S118" s="60">
        <v>16759</v>
      </c>
      <c r="T118" s="60">
        <v>17022</v>
      </c>
      <c r="U118" s="26">
        <f t="shared" si="40"/>
        <v>-98.454940665021738</v>
      </c>
      <c r="V118" s="62">
        <v>1179</v>
      </c>
      <c r="W118" s="63">
        <v>11975</v>
      </c>
      <c r="X118" s="63">
        <v>13561</v>
      </c>
      <c r="Y118" s="36">
        <f t="shared" si="27"/>
        <v>-79.610648182287434</v>
      </c>
      <c r="Z118" s="63">
        <v>1225</v>
      </c>
      <c r="AA118" s="63">
        <v>11654</v>
      </c>
      <c r="AB118" s="63">
        <v>13461</v>
      </c>
      <c r="AC118" s="36">
        <f t="shared" si="28"/>
        <v>-77.475670455389647</v>
      </c>
      <c r="AD118" s="63">
        <v>1417</v>
      </c>
      <c r="AE118" s="63">
        <v>11495</v>
      </c>
      <c r="AF118" s="63">
        <v>12965</v>
      </c>
      <c r="AG118" s="36">
        <f t="shared" si="29"/>
        <v>-77.732356344003094</v>
      </c>
      <c r="AH118" s="63">
        <v>1176</v>
      </c>
      <c r="AI118" s="63">
        <v>11392</v>
      </c>
      <c r="AJ118" s="63">
        <v>13526</v>
      </c>
      <c r="AK118" s="36">
        <f t="shared" si="30"/>
        <v>-75.528611562915856</v>
      </c>
      <c r="AL118" s="63">
        <v>1200</v>
      </c>
      <c r="AM118" s="63">
        <v>10938</v>
      </c>
      <c r="AN118" s="63">
        <v>13035</v>
      </c>
      <c r="AO118" s="36">
        <f t="shared" si="31"/>
        <v>-74.706559263521285</v>
      </c>
      <c r="AP118" s="63">
        <v>970</v>
      </c>
      <c r="AQ118" s="63">
        <v>10661</v>
      </c>
      <c r="AR118" s="63">
        <v>13003</v>
      </c>
      <c r="AS118" s="36">
        <f t="shared" si="32"/>
        <v>-74.528954856571559</v>
      </c>
      <c r="AT118" s="63">
        <v>973</v>
      </c>
      <c r="AU118" s="63">
        <v>10075</v>
      </c>
      <c r="AV118" s="63">
        <v>13151</v>
      </c>
      <c r="AW118" s="36">
        <f t="shared" si="33"/>
        <v>-69.21146680860771</v>
      </c>
      <c r="AX118" s="48">
        <v>2040</v>
      </c>
      <c r="AY118" s="48">
        <v>17568</v>
      </c>
      <c r="AZ118" s="48">
        <v>20288</v>
      </c>
      <c r="BA118" s="36">
        <f t="shared" si="34"/>
        <v>-76.537854889589894</v>
      </c>
      <c r="BB118" s="48">
        <v>1487</v>
      </c>
      <c r="BC118" s="48">
        <v>17314</v>
      </c>
      <c r="BD118" s="48">
        <v>19700</v>
      </c>
      <c r="BE118" s="36">
        <f t="shared" si="35"/>
        <v>-80.34010152284263</v>
      </c>
      <c r="BF118" s="48">
        <v>2209</v>
      </c>
      <c r="BG118" s="48">
        <v>17177</v>
      </c>
      <c r="BH118" s="48">
        <v>19448</v>
      </c>
      <c r="BI118" s="36">
        <f t="shared" si="36"/>
        <v>-76.964212258329908</v>
      </c>
      <c r="BJ118" s="48">
        <v>0</v>
      </c>
      <c r="BK118" s="48">
        <v>15759</v>
      </c>
      <c r="BL118" s="48">
        <v>18116</v>
      </c>
      <c r="BM118" s="36">
        <f t="shared" si="37"/>
        <v>-86.989401633914781</v>
      </c>
      <c r="BN118" s="48">
        <v>2025</v>
      </c>
      <c r="BO118" s="48">
        <v>16318</v>
      </c>
      <c r="BP118" s="48">
        <v>18412</v>
      </c>
      <c r="BQ118" s="36">
        <f t="shared" si="38"/>
        <v>-77.628720399739308</v>
      </c>
    </row>
    <row r="119" spans="1:69" x14ac:dyDescent="0.2">
      <c r="A119" s="55" t="s">
        <v>123</v>
      </c>
      <c r="B119" s="56">
        <f t="shared" si="20"/>
        <v>-70.238250639164534</v>
      </c>
      <c r="C119" s="57">
        <f t="shared" si="39"/>
        <v>-69.904413822528909</v>
      </c>
      <c r="D119" s="58">
        <f t="shared" si="21"/>
        <v>-69.788910739233117</v>
      </c>
      <c r="E119" s="57">
        <f t="shared" si="22"/>
        <v>-71.021427355731561</v>
      </c>
      <c r="F119" s="59">
        <v>2645</v>
      </c>
      <c r="G119" s="60">
        <v>20413</v>
      </c>
      <c r="H119" s="60">
        <v>25116</v>
      </c>
      <c r="I119" s="61">
        <f t="shared" si="23"/>
        <v>-70.743749004618579</v>
      </c>
      <c r="J119" s="59">
        <v>3170</v>
      </c>
      <c r="K119" s="60">
        <v>19627</v>
      </c>
      <c r="L119" s="60">
        <v>24628</v>
      </c>
      <c r="M119" s="36">
        <f t="shared" si="24"/>
        <v>-66.822316063017695</v>
      </c>
      <c r="N119" s="59">
        <v>3456</v>
      </c>
      <c r="O119" s="60">
        <v>20643</v>
      </c>
      <c r="P119" s="60">
        <v>24171</v>
      </c>
      <c r="Q119" s="36">
        <f t="shared" si="25"/>
        <v>-71.105870671465794</v>
      </c>
      <c r="R119" s="60">
        <v>3427</v>
      </c>
      <c r="S119" s="60">
        <v>20366</v>
      </c>
      <c r="T119" s="60">
        <v>23876</v>
      </c>
      <c r="U119" s="26">
        <f t="shared" si="40"/>
        <v>-70.945719551013568</v>
      </c>
      <c r="V119" s="62">
        <v>2153</v>
      </c>
      <c r="W119" s="63">
        <v>15313</v>
      </c>
      <c r="X119" s="63">
        <v>17964</v>
      </c>
      <c r="Y119" s="36">
        <f t="shared" si="27"/>
        <v>-73.257626363838796</v>
      </c>
      <c r="Z119" s="63">
        <v>2233</v>
      </c>
      <c r="AA119" s="63">
        <v>14685</v>
      </c>
      <c r="AB119" s="63">
        <v>17798</v>
      </c>
      <c r="AC119" s="36">
        <f t="shared" si="28"/>
        <v>-69.962917181705805</v>
      </c>
      <c r="AD119" s="63">
        <v>2297</v>
      </c>
      <c r="AE119" s="63">
        <v>15026</v>
      </c>
      <c r="AF119" s="63">
        <v>17383</v>
      </c>
      <c r="AG119" s="36">
        <f t="shared" si="29"/>
        <v>-73.226715756773856</v>
      </c>
      <c r="AH119" s="63">
        <v>2201</v>
      </c>
      <c r="AI119" s="63">
        <v>14601</v>
      </c>
      <c r="AJ119" s="63">
        <v>17950</v>
      </c>
      <c r="AK119" s="36">
        <f t="shared" si="30"/>
        <v>-69.080779944289688</v>
      </c>
      <c r="AL119" s="63">
        <v>2164</v>
      </c>
      <c r="AM119" s="63">
        <v>14027</v>
      </c>
      <c r="AN119" s="63">
        <v>17395</v>
      </c>
      <c r="AO119" s="36">
        <f t="shared" si="31"/>
        <v>-68.197757976430012</v>
      </c>
      <c r="AP119" s="63">
        <v>1863</v>
      </c>
      <c r="AQ119" s="63">
        <v>13958</v>
      </c>
      <c r="AR119" s="63">
        <v>17421</v>
      </c>
      <c r="AS119" s="36">
        <f t="shared" si="32"/>
        <v>-69.427702198496064</v>
      </c>
      <c r="AT119" s="63">
        <v>1771</v>
      </c>
      <c r="AU119" s="63">
        <v>13272</v>
      </c>
      <c r="AV119" s="63">
        <v>17594</v>
      </c>
      <c r="AW119" s="36">
        <f t="shared" si="33"/>
        <v>-65.36887575309764</v>
      </c>
      <c r="AX119" s="48">
        <v>3547</v>
      </c>
      <c r="AY119" s="48">
        <v>20511</v>
      </c>
      <c r="AZ119" s="48">
        <v>24834</v>
      </c>
      <c r="BA119" s="36">
        <f t="shared" si="34"/>
        <v>-68.309575581863569</v>
      </c>
      <c r="BB119" s="48">
        <v>2464</v>
      </c>
      <c r="BC119" s="48">
        <v>20898</v>
      </c>
      <c r="BD119" s="48">
        <v>24314</v>
      </c>
      <c r="BE119" s="36">
        <f t="shared" si="35"/>
        <v>-75.816402072879825</v>
      </c>
      <c r="BF119" s="48">
        <v>3707</v>
      </c>
      <c r="BG119" s="48">
        <v>20095</v>
      </c>
      <c r="BH119" s="48">
        <v>23878</v>
      </c>
      <c r="BI119" s="36">
        <f t="shared" si="36"/>
        <v>-68.632213753245665</v>
      </c>
      <c r="BJ119" s="48">
        <v>3308</v>
      </c>
      <c r="BK119" s="48">
        <v>19821</v>
      </c>
      <c r="BL119" s="48">
        <v>23192</v>
      </c>
      <c r="BM119" s="36">
        <f t="shared" si="37"/>
        <v>-71.20127630217317</v>
      </c>
      <c r="BN119" s="48">
        <v>3289</v>
      </c>
      <c r="BO119" s="48">
        <v>19680</v>
      </c>
      <c r="BP119" s="48">
        <v>23038</v>
      </c>
      <c r="BQ119" s="36">
        <f t="shared" si="38"/>
        <v>-71.147669068495517</v>
      </c>
    </row>
    <row r="120" spans="1:69" x14ac:dyDescent="0.2">
      <c r="A120" s="55" t="s">
        <v>122</v>
      </c>
      <c r="B120" s="56">
        <f t="shared" si="20"/>
        <v>-52.012649319539854</v>
      </c>
      <c r="C120" s="57">
        <f t="shared" si="39"/>
        <v>-51.932284052001592</v>
      </c>
      <c r="D120" s="58">
        <f t="shared" si="21"/>
        <v>-50.432928726791211</v>
      </c>
      <c r="E120" s="57">
        <f t="shared" si="22"/>
        <v>-53.672735179826745</v>
      </c>
      <c r="F120" s="59">
        <v>4525</v>
      </c>
      <c r="G120" s="60">
        <v>17970</v>
      </c>
      <c r="H120" s="60">
        <v>24585</v>
      </c>
      <c r="I120" s="61">
        <f t="shared" si="23"/>
        <v>-54.687817775066094</v>
      </c>
      <c r="J120" s="59">
        <v>5242</v>
      </c>
      <c r="K120" s="60">
        <v>16819</v>
      </c>
      <c r="L120" s="60">
        <v>23964</v>
      </c>
      <c r="M120" s="36">
        <f t="shared" si="24"/>
        <v>-48.309964947421122</v>
      </c>
      <c r="N120" s="59">
        <v>5612</v>
      </c>
      <c r="O120" s="60">
        <v>17827</v>
      </c>
      <c r="P120" s="60">
        <v>23502</v>
      </c>
      <c r="Q120" s="36">
        <f t="shared" si="25"/>
        <v>-51.974300059569401</v>
      </c>
      <c r="R120" s="60">
        <v>5465</v>
      </c>
      <c r="S120" s="60">
        <v>17769</v>
      </c>
      <c r="T120" s="60">
        <v>23322</v>
      </c>
      <c r="U120" s="26">
        <f t="shared" si="40"/>
        <v>-52.757053425949749</v>
      </c>
      <c r="V120" s="62">
        <v>3778</v>
      </c>
      <c r="W120" s="63">
        <v>12846</v>
      </c>
      <c r="X120" s="63">
        <v>17142</v>
      </c>
      <c r="Y120" s="36">
        <f t="shared" si="27"/>
        <v>-52.899311632248278</v>
      </c>
      <c r="Z120" s="63">
        <v>3926</v>
      </c>
      <c r="AA120" s="63">
        <v>12137</v>
      </c>
      <c r="AB120" s="63">
        <v>16925</v>
      </c>
      <c r="AC120" s="36">
        <f t="shared" si="28"/>
        <v>-48.514032496307244</v>
      </c>
      <c r="AD120" s="63">
        <v>4086</v>
      </c>
      <c r="AE120" s="63">
        <v>12447</v>
      </c>
      <c r="AF120" s="63">
        <v>16582</v>
      </c>
      <c r="AG120" s="36">
        <f t="shared" si="29"/>
        <v>-50.422144494029673</v>
      </c>
      <c r="AH120" s="63">
        <v>3809</v>
      </c>
      <c r="AI120" s="63">
        <v>12358</v>
      </c>
      <c r="AJ120" s="63">
        <v>17100</v>
      </c>
      <c r="AK120" s="36">
        <f t="shared" si="30"/>
        <v>-49.994152046783626</v>
      </c>
      <c r="AL120" s="63">
        <v>3812</v>
      </c>
      <c r="AM120" s="63">
        <v>11562</v>
      </c>
      <c r="AN120" s="63">
        <v>16497</v>
      </c>
      <c r="AO120" s="36">
        <f t="shared" si="31"/>
        <v>-46.978238467600164</v>
      </c>
      <c r="AP120" s="63">
        <v>3282</v>
      </c>
      <c r="AQ120" s="63">
        <v>11880</v>
      </c>
      <c r="AR120" s="63">
        <v>16564</v>
      </c>
      <c r="AS120" s="36">
        <f t="shared" si="32"/>
        <v>-51.90775175078484</v>
      </c>
      <c r="AT120" s="63">
        <v>3150</v>
      </c>
      <c r="AU120" s="63">
        <v>11896</v>
      </c>
      <c r="AV120" s="63">
        <v>16718</v>
      </c>
      <c r="AW120" s="36">
        <f t="shared" si="33"/>
        <v>-52.314870199784671</v>
      </c>
      <c r="AX120" s="48">
        <v>5865</v>
      </c>
      <c r="AY120" s="48">
        <v>18048</v>
      </c>
      <c r="AZ120" s="48">
        <v>24519</v>
      </c>
      <c r="BA120" s="36">
        <f t="shared" si="34"/>
        <v>-49.687997063501776</v>
      </c>
      <c r="BB120" s="48">
        <v>3890</v>
      </c>
      <c r="BC120" s="48">
        <v>19165</v>
      </c>
      <c r="BD120" s="48">
        <v>23950</v>
      </c>
      <c r="BE120" s="36">
        <f t="shared" si="35"/>
        <v>-63.778705636743219</v>
      </c>
      <c r="BF120" s="48">
        <v>5835</v>
      </c>
      <c r="BG120" s="48">
        <v>17381</v>
      </c>
      <c r="BH120" s="48">
        <v>23295</v>
      </c>
      <c r="BI120" s="36">
        <f t="shared" si="36"/>
        <v>-49.564284181154747</v>
      </c>
      <c r="BJ120" s="48">
        <v>5328</v>
      </c>
      <c r="BK120" s="48">
        <v>17045</v>
      </c>
      <c r="BL120" s="48">
        <v>22427</v>
      </c>
      <c r="BM120" s="36">
        <f t="shared" si="37"/>
        <v>-52.24506175591921</v>
      </c>
      <c r="BN120" s="48">
        <v>5240</v>
      </c>
      <c r="BO120" s="48">
        <v>17181</v>
      </c>
      <c r="BP120" s="48">
        <v>22493</v>
      </c>
      <c r="BQ120" s="36">
        <f t="shared" si="38"/>
        <v>-53.087627261814788</v>
      </c>
    </row>
    <row r="121" spans="1:69" x14ac:dyDescent="0.2">
      <c r="A121" s="55" t="s">
        <v>101</v>
      </c>
      <c r="B121" s="56">
        <f t="shared" si="20"/>
        <v>-59.174470576638363</v>
      </c>
      <c r="C121" s="57">
        <f t="shared" si="39"/>
        <v>-59.472881489700931</v>
      </c>
      <c r="D121" s="58">
        <f t="shared" si="21"/>
        <v>-59.545572820069594</v>
      </c>
      <c r="E121" s="57">
        <f t="shared" si="22"/>
        <v>-58.504957420144578</v>
      </c>
      <c r="F121" s="59">
        <v>3283</v>
      </c>
      <c r="G121" s="60">
        <v>19061</v>
      </c>
      <c r="H121" s="60">
        <v>24447</v>
      </c>
      <c r="I121" s="61">
        <f t="shared" si="23"/>
        <v>-64.539616312840025</v>
      </c>
      <c r="J121" s="59">
        <v>4524</v>
      </c>
      <c r="K121" s="60">
        <v>17344</v>
      </c>
      <c r="L121" s="60">
        <v>23601</v>
      </c>
      <c r="M121" s="36">
        <f t="shared" si="24"/>
        <v>-54.319732214736675</v>
      </c>
      <c r="N121" s="59">
        <v>4669</v>
      </c>
      <c r="O121" s="60">
        <v>18389</v>
      </c>
      <c r="P121" s="60">
        <v>23113</v>
      </c>
      <c r="Q121" s="36">
        <f t="shared" si="25"/>
        <v>-59.360533033357854</v>
      </c>
      <c r="R121" s="60">
        <v>4588</v>
      </c>
      <c r="S121" s="60">
        <v>18254</v>
      </c>
      <c r="T121" s="60">
        <v>22902</v>
      </c>
      <c r="U121" s="26">
        <f t="shared" si="40"/>
        <v>-59.671644397869187</v>
      </c>
      <c r="V121" s="62">
        <v>3012</v>
      </c>
      <c r="W121" s="63">
        <v>13360</v>
      </c>
      <c r="X121" s="63">
        <v>16826</v>
      </c>
      <c r="Y121" s="36">
        <f t="shared" si="27"/>
        <v>-61.500059431831687</v>
      </c>
      <c r="Z121" s="63">
        <v>2693</v>
      </c>
      <c r="AA121" s="63">
        <v>13073</v>
      </c>
      <c r="AB121" s="63">
        <v>16604</v>
      </c>
      <c r="AC121" s="36">
        <f t="shared" si="28"/>
        <v>-62.51505661286437</v>
      </c>
      <c r="AD121" s="63">
        <v>3009</v>
      </c>
      <c r="AE121" s="63">
        <v>13193</v>
      </c>
      <c r="AF121" s="63">
        <v>16245</v>
      </c>
      <c r="AG121" s="36">
        <f t="shared" si="29"/>
        <v>-62.690058479532162</v>
      </c>
      <c r="AH121" s="63">
        <v>3040</v>
      </c>
      <c r="AI121" s="63">
        <v>12793</v>
      </c>
      <c r="AJ121" s="63">
        <v>16779</v>
      </c>
      <c r="AK121" s="36">
        <f t="shared" si="30"/>
        <v>-58.126229215090284</v>
      </c>
      <c r="AL121" s="63">
        <v>2897</v>
      </c>
      <c r="AM121" s="63">
        <v>12228</v>
      </c>
      <c r="AN121" s="63">
        <v>16239</v>
      </c>
      <c r="AO121" s="36">
        <f t="shared" si="31"/>
        <v>-57.460434755834719</v>
      </c>
      <c r="AP121" s="63">
        <v>2494</v>
      </c>
      <c r="AQ121" s="63">
        <v>12301</v>
      </c>
      <c r="AR121" s="63">
        <v>16238</v>
      </c>
      <c r="AS121" s="36">
        <f t="shared" si="32"/>
        <v>-60.395368887794064</v>
      </c>
      <c r="AT121" s="63">
        <v>2518</v>
      </c>
      <c r="AU121" s="63">
        <v>11381</v>
      </c>
      <c r="AV121" s="63">
        <v>16373</v>
      </c>
      <c r="AW121" s="36">
        <f t="shared" si="33"/>
        <v>-54.131802357539847</v>
      </c>
      <c r="AX121" s="48">
        <v>5076</v>
      </c>
      <c r="AY121" s="48">
        <v>19226</v>
      </c>
      <c r="AZ121" s="48">
        <v>25098</v>
      </c>
      <c r="BA121" s="36">
        <f t="shared" si="34"/>
        <v>-56.378994342178657</v>
      </c>
      <c r="BB121" s="48">
        <v>3724</v>
      </c>
      <c r="BC121" s="48">
        <v>19504</v>
      </c>
      <c r="BD121" s="48">
        <v>24225</v>
      </c>
      <c r="BE121" s="36">
        <f t="shared" si="35"/>
        <v>-65.139318885448915</v>
      </c>
      <c r="BF121" s="48">
        <v>4530</v>
      </c>
      <c r="BG121" s="48">
        <v>17882</v>
      </c>
      <c r="BH121" s="48">
        <v>23543</v>
      </c>
      <c r="BI121" s="36">
        <f t="shared" si="36"/>
        <v>-56.713248099222703</v>
      </c>
      <c r="BJ121" s="48">
        <v>3877</v>
      </c>
      <c r="BK121" s="48">
        <v>16838</v>
      </c>
      <c r="BL121" s="48">
        <v>22960</v>
      </c>
      <c r="BM121" s="36">
        <f t="shared" si="37"/>
        <v>-56.45034843205574</v>
      </c>
      <c r="BN121" s="48">
        <v>4737</v>
      </c>
      <c r="BO121" s="48">
        <v>17828</v>
      </c>
      <c r="BP121" s="48">
        <v>22632</v>
      </c>
      <c r="BQ121" s="36">
        <f t="shared" si="38"/>
        <v>-57.842877341816887</v>
      </c>
    </row>
    <row r="122" spans="1:69" x14ac:dyDescent="0.2">
      <c r="A122" s="55" t="s">
        <v>132</v>
      </c>
      <c r="B122" s="56">
        <f t="shared" si="20"/>
        <v>-47.111538861943131</v>
      </c>
      <c r="C122" s="57">
        <f t="shared" si="39"/>
        <v>-49.491980845693632</v>
      </c>
      <c r="D122" s="58">
        <f t="shared" si="21"/>
        <v>-45.229975067010898</v>
      </c>
      <c r="E122" s="57">
        <f t="shared" si="22"/>
        <v>-46.612660673124871</v>
      </c>
      <c r="F122" s="59">
        <v>4706</v>
      </c>
      <c r="G122" s="60">
        <v>19039</v>
      </c>
      <c r="H122" s="60">
        <v>25929</v>
      </c>
      <c r="I122" s="61">
        <f t="shared" si="23"/>
        <v>-55.27787419491689</v>
      </c>
      <c r="J122" s="59">
        <v>6228</v>
      </c>
      <c r="K122" s="60">
        <v>17511</v>
      </c>
      <c r="L122" s="60">
        <v>25203</v>
      </c>
      <c r="M122" s="36">
        <f t="shared" si="24"/>
        <v>-44.768479942863941</v>
      </c>
      <c r="N122" s="59">
        <v>6409</v>
      </c>
      <c r="O122" s="60">
        <v>18368</v>
      </c>
      <c r="P122" s="60">
        <v>24829</v>
      </c>
      <c r="Q122" s="36">
        <f t="shared" si="25"/>
        <v>-48.165451689556562</v>
      </c>
      <c r="R122" s="60">
        <v>6103</v>
      </c>
      <c r="S122" s="60">
        <v>18242</v>
      </c>
      <c r="T122" s="60">
        <v>24397</v>
      </c>
      <c r="U122" s="26">
        <f t="shared" si="40"/>
        <v>-49.756117555437143</v>
      </c>
      <c r="V122" s="62">
        <v>4983</v>
      </c>
      <c r="W122" s="63">
        <v>13508</v>
      </c>
      <c r="X122" s="63">
        <v>18951</v>
      </c>
      <c r="Y122" s="36">
        <f t="shared" si="27"/>
        <v>-44.984433539127231</v>
      </c>
      <c r="Z122" s="63">
        <v>4380</v>
      </c>
      <c r="AA122" s="63">
        <v>13331</v>
      </c>
      <c r="AB122" s="63">
        <v>18662</v>
      </c>
      <c r="AC122" s="36">
        <f t="shared" si="28"/>
        <v>-47.963776658450321</v>
      </c>
      <c r="AD122" s="63">
        <v>4771</v>
      </c>
      <c r="AE122" s="63">
        <v>13356</v>
      </c>
      <c r="AF122" s="63">
        <v>18174</v>
      </c>
      <c r="AG122" s="36">
        <f t="shared" si="29"/>
        <v>-47.237812259271486</v>
      </c>
      <c r="AH122" s="63">
        <v>4974</v>
      </c>
      <c r="AI122" s="63">
        <v>13060</v>
      </c>
      <c r="AJ122" s="63">
        <v>18892</v>
      </c>
      <c r="AK122" s="36">
        <f t="shared" si="30"/>
        <v>-42.80118568706331</v>
      </c>
      <c r="AL122" s="63">
        <v>4805</v>
      </c>
      <c r="AM122" s="63">
        <v>12366</v>
      </c>
      <c r="AN122" s="63">
        <v>18270</v>
      </c>
      <c r="AO122" s="36">
        <f t="shared" si="31"/>
        <v>-41.384783798576905</v>
      </c>
      <c r="AP122" s="63">
        <v>4166</v>
      </c>
      <c r="AQ122" s="63">
        <v>12844</v>
      </c>
      <c r="AR122" s="63">
        <v>18278</v>
      </c>
      <c r="AS122" s="36">
        <f t="shared" si="32"/>
        <v>-47.477842214684323</v>
      </c>
      <c r="AT122" s="63">
        <v>4112</v>
      </c>
      <c r="AU122" s="63">
        <v>12355</v>
      </c>
      <c r="AV122" s="63">
        <v>18416</v>
      </c>
      <c r="AW122" s="36">
        <f t="shared" si="33"/>
        <v>-44.759991311902695</v>
      </c>
      <c r="AX122" s="48">
        <v>7164</v>
      </c>
      <c r="AY122" s="48">
        <v>18483</v>
      </c>
      <c r="AZ122" s="48">
        <v>26253</v>
      </c>
      <c r="BA122" s="36">
        <f t="shared" si="34"/>
        <v>-43.115072563135641</v>
      </c>
      <c r="BB122" s="48">
        <v>5013</v>
      </c>
      <c r="BC122" s="48">
        <v>19634</v>
      </c>
      <c r="BD122" s="48">
        <v>25527</v>
      </c>
      <c r="BE122" s="36">
        <f t="shared" si="35"/>
        <v>-57.276609080581345</v>
      </c>
      <c r="BF122" s="48">
        <v>6467</v>
      </c>
      <c r="BG122" s="48">
        <v>17222</v>
      </c>
      <c r="BH122" s="48">
        <v>24894</v>
      </c>
      <c r="BI122" s="36">
        <f t="shared" si="36"/>
        <v>-43.203181489515543</v>
      </c>
      <c r="BJ122" s="48">
        <v>5192</v>
      </c>
      <c r="BK122" s="48">
        <v>16170</v>
      </c>
      <c r="BL122" s="48">
        <v>24415</v>
      </c>
      <c r="BM122" s="36">
        <f t="shared" si="37"/>
        <v>-44.964161376203151</v>
      </c>
      <c r="BN122" s="48">
        <v>6612</v>
      </c>
      <c r="BO122" s="48">
        <v>17273</v>
      </c>
      <c r="BP122" s="48">
        <v>23955</v>
      </c>
      <c r="BQ122" s="36">
        <f t="shared" si="38"/>
        <v>-44.504278856188684</v>
      </c>
    </row>
    <row r="123" spans="1:69" x14ac:dyDescent="0.2">
      <c r="A123" s="55" t="s">
        <v>12</v>
      </c>
      <c r="B123" s="56">
        <f t="shared" si="20"/>
        <v>-66.312607293800014</v>
      </c>
      <c r="C123" s="57">
        <f t="shared" si="39"/>
        <v>-65.119713099615822</v>
      </c>
      <c r="D123" s="58">
        <f t="shared" si="21"/>
        <v>-63.773237609650778</v>
      </c>
      <c r="E123" s="57">
        <f t="shared" si="22"/>
        <v>-70.044871172133455</v>
      </c>
      <c r="F123" s="59">
        <v>2046</v>
      </c>
      <c r="G123" s="60">
        <v>13621</v>
      </c>
      <c r="H123" s="60">
        <v>17044</v>
      </c>
      <c r="I123" s="61">
        <f t="shared" si="23"/>
        <v>-67.912461863412361</v>
      </c>
      <c r="J123" s="59">
        <v>2319</v>
      </c>
      <c r="K123" s="60">
        <v>11673</v>
      </c>
      <c r="L123" s="60">
        <v>15989</v>
      </c>
      <c r="M123" s="36">
        <f t="shared" si="24"/>
        <v>-58.502720620426544</v>
      </c>
      <c r="N123" s="59">
        <v>2473</v>
      </c>
      <c r="O123" s="60">
        <v>13143</v>
      </c>
      <c r="P123" s="60">
        <v>15684</v>
      </c>
      <c r="Q123" s="36">
        <f t="shared" si="25"/>
        <v>-68.031114511604187</v>
      </c>
      <c r="R123" s="60">
        <v>2564</v>
      </c>
      <c r="S123" s="60">
        <v>12665</v>
      </c>
      <c r="T123" s="60">
        <v>15297</v>
      </c>
      <c r="U123" s="26">
        <f t="shared" si="40"/>
        <v>-66.032555403020197</v>
      </c>
      <c r="V123" s="62">
        <v>1333</v>
      </c>
      <c r="W123" s="63">
        <v>8025</v>
      </c>
      <c r="X123" s="63">
        <v>9713</v>
      </c>
      <c r="Y123" s="36">
        <f t="shared" si="27"/>
        <v>-68.897354061566972</v>
      </c>
      <c r="Z123" s="63">
        <v>1205</v>
      </c>
      <c r="AA123" s="63">
        <v>7716</v>
      </c>
      <c r="AB123" s="63">
        <v>9510</v>
      </c>
      <c r="AC123" s="36">
        <f t="shared" si="28"/>
        <v>-68.464773922187177</v>
      </c>
      <c r="AD123" s="63">
        <v>1358</v>
      </c>
      <c r="AE123" s="63">
        <v>6626</v>
      </c>
      <c r="AF123" s="63">
        <v>9306</v>
      </c>
      <c r="AG123" s="36">
        <f t="shared" si="29"/>
        <v>-56.608639587362994</v>
      </c>
      <c r="AH123" s="63">
        <v>1338</v>
      </c>
      <c r="AI123" s="63">
        <v>7637</v>
      </c>
      <c r="AJ123" s="63">
        <v>9648</v>
      </c>
      <c r="AK123" s="36">
        <f t="shared" si="30"/>
        <v>-65.288142620232165</v>
      </c>
      <c r="AL123" s="63">
        <v>1342</v>
      </c>
      <c r="AM123" s="63">
        <v>7217</v>
      </c>
      <c r="AN123" s="63">
        <v>9312</v>
      </c>
      <c r="AO123" s="36">
        <f t="shared" si="31"/>
        <v>-63.090635738831622</v>
      </c>
      <c r="AP123" s="63">
        <v>1136</v>
      </c>
      <c r="AQ123" s="63">
        <v>7129</v>
      </c>
      <c r="AR123" s="63">
        <v>9314</v>
      </c>
      <c r="AS123" s="36">
        <f t="shared" si="32"/>
        <v>-64.343998282155894</v>
      </c>
      <c r="AT123" s="63">
        <v>1087</v>
      </c>
      <c r="AU123" s="63">
        <v>6700</v>
      </c>
      <c r="AV123" s="63">
        <v>9399</v>
      </c>
      <c r="AW123" s="36">
        <f t="shared" si="33"/>
        <v>-59.719119055218641</v>
      </c>
      <c r="AX123" s="48">
        <v>2452</v>
      </c>
      <c r="AY123" s="48">
        <v>14923</v>
      </c>
      <c r="AZ123" s="48">
        <v>17884</v>
      </c>
      <c r="BA123" s="36">
        <f t="shared" si="34"/>
        <v>-69.732721986132844</v>
      </c>
      <c r="BB123" s="48">
        <v>1694</v>
      </c>
      <c r="BC123" s="48">
        <v>14112</v>
      </c>
      <c r="BD123" s="48">
        <v>16876</v>
      </c>
      <c r="BE123" s="36">
        <f t="shared" si="35"/>
        <v>-73.583787627399857</v>
      </c>
      <c r="BF123" s="48">
        <v>2134</v>
      </c>
      <c r="BG123" s="48">
        <v>13282</v>
      </c>
      <c r="BH123" s="48">
        <v>16364</v>
      </c>
      <c r="BI123" s="36">
        <f t="shared" si="36"/>
        <v>-68.125152774382798</v>
      </c>
      <c r="BJ123" s="48">
        <v>2421</v>
      </c>
      <c r="BK123" s="48">
        <v>13633</v>
      </c>
      <c r="BL123" s="48">
        <v>16115</v>
      </c>
      <c r="BM123" s="36">
        <f t="shared" si="37"/>
        <v>-69.574930189264663</v>
      </c>
      <c r="BN123" s="48">
        <v>2387</v>
      </c>
      <c r="BO123" s="48">
        <v>13263</v>
      </c>
      <c r="BP123" s="48">
        <v>15715</v>
      </c>
      <c r="BQ123" s="36">
        <f t="shared" si="38"/>
        <v>-69.207763283487111</v>
      </c>
    </row>
    <row r="124" spans="1:69" x14ac:dyDescent="0.2">
      <c r="A124" s="55" t="s">
        <v>19</v>
      </c>
      <c r="B124" s="56">
        <f t="shared" si="20"/>
        <v>-56.163624403720128</v>
      </c>
      <c r="C124" s="57">
        <f t="shared" si="39"/>
        <v>-53.875521178205666</v>
      </c>
      <c r="D124" s="58">
        <f t="shared" si="21"/>
        <v>-55.497406153392717</v>
      </c>
      <c r="E124" s="57">
        <f t="shared" si="22"/>
        <v>-59.117945879562001</v>
      </c>
      <c r="F124" s="59">
        <v>3454</v>
      </c>
      <c r="G124" s="60">
        <v>14584</v>
      </c>
      <c r="H124" s="60">
        <v>19837</v>
      </c>
      <c r="I124" s="61">
        <f t="shared" si="23"/>
        <v>-56.107274285426222</v>
      </c>
      <c r="J124" s="59">
        <v>3732</v>
      </c>
      <c r="K124" s="60">
        <v>12832</v>
      </c>
      <c r="L124" s="60">
        <v>18858</v>
      </c>
      <c r="M124" s="36">
        <f t="shared" si="24"/>
        <v>-48.255382331106155</v>
      </c>
      <c r="N124" s="59">
        <v>4006</v>
      </c>
      <c r="O124" s="60">
        <v>14600</v>
      </c>
      <c r="P124" s="60">
        <v>18696</v>
      </c>
      <c r="Q124" s="36">
        <f t="shared" si="25"/>
        <v>-56.664527171587508</v>
      </c>
      <c r="R124" s="60">
        <v>4098</v>
      </c>
      <c r="S124" s="60">
        <v>13995</v>
      </c>
      <c r="T124" s="60">
        <v>18168</v>
      </c>
      <c r="U124" s="26">
        <f t="shared" si="40"/>
        <v>-54.474900924702773</v>
      </c>
      <c r="V124" s="62">
        <v>2182</v>
      </c>
      <c r="W124" s="63">
        <v>9050</v>
      </c>
      <c r="X124" s="63">
        <v>11688</v>
      </c>
      <c r="Y124" s="36">
        <f t="shared" si="27"/>
        <v>-58.761122518822731</v>
      </c>
      <c r="Z124" s="63">
        <v>1960</v>
      </c>
      <c r="AA124" s="63">
        <v>8744</v>
      </c>
      <c r="AB124" s="63">
        <v>11493</v>
      </c>
      <c r="AC124" s="36">
        <f t="shared" si="28"/>
        <v>-59.027233968502571</v>
      </c>
      <c r="AD124" s="63">
        <v>2427</v>
      </c>
      <c r="AE124" s="63">
        <v>8590</v>
      </c>
      <c r="AF124" s="63">
        <v>11078</v>
      </c>
      <c r="AG124" s="36">
        <f t="shared" si="29"/>
        <v>-55.632785701390141</v>
      </c>
      <c r="AH124" s="63">
        <v>2228</v>
      </c>
      <c r="AI124" s="63">
        <v>8607</v>
      </c>
      <c r="AJ124" s="63">
        <v>11622</v>
      </c>
      <c r="AK124" s="36">
        <f t="shared" si="30"/>
        <v>-54.887282739631729</v>
      </c>
      <c r="AL124" s="63">
        <v>2202</v>
      </c>
      <c r="AM124" s="63">
        <v>8083</v>
      </c>
      <c r="AN124" s="63">
        <v>11263</v>
      </c>
      <c r="AO124" s="36">
        <f t="shared" si="31"/>
        <v>-52.215217970345371</v>
      </c>
      <c r="AP124" s="63">
        <v>1897</v>
      </c>
      <c r="AQ124" s="63">
        <v>8125</v>
      </c>
      <c r="AR124" s="63">
        <v>11232</v>
      </c>
      <c r="AS124" s="36">
        <f t="shared" si="32"/>
        <v>-55.448717948717949</v>
      </c>
      <c r="AT124" s="63">
        <v>1889</v>
      </c>
      <c r="AU124" s="63">
        <v>7842</v>
      </c>
      <c r="AV124" s="63">
        <v>11337</v>
      </c>
      <c r="AW124" s="36">
        <f t="shared" si="33"/>
        <v>-52.509482226338534</v>
      </c>
      <c r="AX124" s="48">
        <v>3755</v>
      </c>
      <c r="AY124" s="48">
        <v>14793</v>
      </c>
      <c r="AZ124" s="48">
        <v>19166</v>
      </c>
      <c r="BA124" s="36">
        <f t="shared" si="34"/>
        <v>-57.59156840237921</v>
      </c>
      <c r="BB124" s="48">
        <v>2524</v>
      </c>
      <c r="BC124" s="48">
        <v>14663</v>
      </c>
      <c r="BD124" s="48">
        <v>18236</v>
      </c>
      <c r="BE124" s="36">
        <f t="shared" si="35"/>
        <v>-66.566132923886826</v>
      </c>
      <c r="BF124" s="48">
        <v>3236</v>
      </c>
      <c r="BG124" s="48">
        <v>13221</v>
      </c>
      <c r="BH124" s="48">
        <v>17633</v>
      </c>
      <c r="BI124" s="36">
        <f t="shared" si="36"/>
        <v>-56.626779334202915</v>
      </c>
      <c r="BJ124" s="48">
        <v>3577</v>
      </c>
      <c r="BK124" s="48">
        <v>13732</v>
      </c>
      <c r="BL124" s="48">
        <v>17372</v>
      </c>
      <c r="BM124" s="36">
        <f t="shared" si="37"/>
        <v>-58.456136311305549</v>
      </c>
      <c r="BN124" s="48">
        <v>3653</v>
      </c>
      <c r="BO124" s="48">
        <v>13176</v>
      </c>
      <c r="BP124" s="48">
        <v>16900</v>
      </c>
      <c r="BQ124" s="36">
        <f t="shared" si="38"/>
        <v>-56.349112426035511</v>
      </c>
    </row>
    <row r="125" spans="1:69" x14ac:dyDescent="0.2">
      <c r="A125" s="55" t="s">
        <v>114</v>
      </c>
      <c r="B125" s="56">
        <f t="shared" si="20"/>
        <v>-38.12439526379103</v>
      </c>
      <c r="C125" s="57">
        <f t="shared" si="39"/>
        <v>-39.363184606011778</v>
      </c>
      <c r="D125" s="58">
        <f t="shared" si="21"/>
        <v>-36.512533945808862</v>
      </c>
      <c r="E125" s="57">
        <f t="shared" si="22"/>
        <v>-38.497467239552449</v>
      </c>
      <c r="F125" s="59">
        <v>5637</v>
      </c>
      <c r="G125" s="60">
        <v>16044</v>
      </c>
      <c r="H125" s="60">
        <v>23886</v>
      </c>
      <c r="I125" s="61">
        <f t="shared" si="23"/>
        <v>-43.569454910826423</v>
      </c>
      <c r="J125" s="59">
        <v>6765</v>
      </c>
      <c r="K125" s="60">
        <v>14956</v>
      </c>
      <c r="L125" s="60">
        <v>23145</v>
      </c>
      <c r="M125" s="36">
        <f t="shared" si="24"/>
        <v>-35.389933030892202</v>
      </c>
      <c r="N125" s="59">
        <v>6689</v>
      </c>
      <c r="O125" s="60">
        <v>16217</v>
      </c>
      <c r="P125" s="60">
        <v>22939</v>
      </c>
      <c r="Q125" s="36">
        <f t="shared" si="25"/>
        <v>-41.536248310737172</v>
      </c>
      <c r="R125" s="60">
        <v>7067</v>
      </c>
      <c r="S125" s="60">
        <v>15372</v>
      </c>
      <c r="T125" s="60">
        <v>22472</v>
      </c>
      <c r="U125" s="26">
        <f t="shared" si="40"/>
        <v>-36.957102171591316</v>
      </c>
      <c r="V125" s="62">
        <v>5091</v>
      </c>
      <c r="W125" s="63">
        <v>11496</v>
      </c>
      <c r="X125" s="63">
        <v>17099</v>
      </c>
      <c r="Y125" s="36">
        <f t="shared" si="27"/>
        <v>-37.458330896543657</v>
      </c>
      <c r="Z125" s="63">
        <v>4600</v>
      </c>
      <c r="AA125" s="63">
        <v>11341</v>
      </c>
      <c r="AB125" s="63">
        <v>16890</v>
      </c>
      <c r="AC125" s="36">
        <f t="shared" si="28"/>
        <v>-39.911190053285964</v>
      </c>
      <c r="AD125" s="63">
        <v>5421</v>
      </c>
      <c r="AE125" s="63">
        <v>11100</v>
      </c>
      <c r="AF125" s="63">
        <v>16546</v>
      </c>
      <c r="AG125" s="36">
        <f t="shared" si="29"/>
        <v>-34.322494862806721</v>
      </c>
      <c r="AH125" s="63">
        <v>5214</v>
      </c>
      <c r="AI125" s="63">
        <v>11019</v>
      </c>
      <c r="AJ125" s="63">
        <v>17045</v>
      </c>
      <c r="AK125" s="36">
        <f t="shared" si="30"/>
        <v>-34.056908184218251</v>
      </c>
      <c r="AL125" s="63">
        <v>5099</v>
      </c>
      <c r="AM125" s="63">
        <v>10348</v>
      </c>
      <c r="AN125" s="63">
        <v>16542</v>
      </c>
      <c r="AO125" s="36">
        <f t="shared" si="31"/>
        <v>-31.73135050175312</v>
      </c>
      <c r="AP125" s="63">
        <v>4426</v>
      </c>
      <c r="AQ125" s="63">
        <v>10872</v>
      </c>
      <c r="AR125" s="63">
        <v>16575</v>
      </c>
      <c r="AS125" s="36">
        <f t="shared" si="32"/>
        <v>-38.889894419306188</v>
      </c>
      <c r="AT125" s="63">
        <v>4284</v>
      </c>
      <c r="AU125" s="63">
        <v>10820</v>
      </c>
      <c r="AV125" s="63">
        <v>16666</v>
      </c>
      <c r="AW125" s="36">
        <f t="shared" si="33"/>
        <v>-39.21756870274811</v>
      </c>
      <c r="AX125" s="48">
        <v>7783</v>
      </c>
      <c r="AY125" s="48">
        <v>16077</v>
      </c>
      <c r="AZ125" s="48">
        <v>24474</v>
      </c>
      <c r="BA125" s="36">
        <f t="shared" si="34"/>
        <v>-33.889025087848324</v>
      </c>
      <c r="BB125" s="48">
        <v>5641</v>
      </c>
      <c r="BC125" s="48">
        <v>17345</v>
      </c>
      <c r="BD125" s="48">
        <v>23811</v>
      </c>
      <c r="BE125" s="36">
        <f t="shared" si="35"/>
        <v>-49.153752467347026</v>
      </c>
      <c r="BF125" s="48">
        <v>6531</v>
      </c>
      <c r="BG125" s="48">
        <v>15339</v>
      </c>
      <c r="BH125" s="48">
        <v>23113</v>
      </c>
      <c r="BI125" s="36">
        <f t="shared" si="36"/>
        <v>-38.108423830744606</v>
      </c>
      <c r="BJ125" s="48">
        <v>6863</v>
      </c>
      <c r="BK125" s="48">
        <v>15830</v>
      </c>
      <c r="BL125" s="48">
        <v>22744</v>
      </c>
      <c r="BM125" s="36">
        <f t="shared" si="37"/>
        <v>-39.425782623988745</v>
      </c>
      <c r="BN125" s="48">
        <v>6984</v>
      </c>
      <c r="BO125" s="48">
        <v>14160</v>
      </c>
      <c r="BP125" s="48">
        <v>22488</v>
      </c>
      <c r="BQ125" s="36">
        <f t="shared" si="38"/>
        <v>-31.910352187833514</v>
      </c>
    </row>
    <row r="126" spans="1:69" x14ac:dyDescent="0.2">
      <c r="A126" s="55" t="s">
        <v>10</v>
      </c>
      <c r="B126" s="56">
        <f t="shared" si="20"/>
        <v>-57.980848253410045</v>
      </c>
      <c r="C126" s="57">
        <f t="shared" si="39"/>
        <v>-57.873881800095461</v>
      </c>
      <c r="D126" s="58">
        <f t="shared" si="21"/>
        <v>-54.950467536370759</v>
      </c>
      <c r="E126" s="57">
        <f t="shared" si="22"/>
        <v>-61.118195423763915</v>
      </c>
      <c r="F126" s="59">
        <v>2571</v>
      </c>
      <c r="G126" s="60">
        <v>12385</v>
      </c>
      <c r="H126" s="60">
        <v>16313</v>
      </c>
      <c r="I126" s="61">
        <f t="shared" si="23"/>
        <v>-60.160608103966176</v>
      </c>
      <c r="J126" s="59">
        <v>2869</v>
      </c>
      <c r="K126" s="60">
        <v>10726</v>
      </c>
      <c r="L126" s="60">
        <v>15339</v>
      </c>
      <c r="M126" s="36">
        <f t="shared" si="24"/>
        <v>-51.222374339917856</v>
      </c>
      <c r="N126" s="59">
        <v>2981</v>
      </c>
      <c r="O126" s="60">
        <v>12095</v>
      </c>
      <c r="P126" s="60">
        <v>15143</v>
      </c>
      <c r="Q126" s="36">
        <f t="shared" si="25"/>
        <v>-60.186224658257935</v>
      </c>
      <c r="R126" s="60">
        <v>2903</v>
      </c>
      <c r="S126" s="60">
        <v>11687</v>
      </c>
      <c r="T126" s="60">
        <v>14658</v>
      </c>
      <c r="U126" s="26">
        <f t="shared" si="40"/>
        <v>-59.92632009823987</v>
      </c>
      <c r="V126" s="62">
        <v>1863</v>
      </c>
      <c r="W126" s="63">
        <v>7482</v>
      </c>
      <c r="X126" s="63">
        <v>9740</v>
      </c>
      <c r="Y126" s="36">
        <f t="shared" si="27"/>
        <v>-57.689938398357285</v>
      </c>
      <c r="Z126" s="63">
        <v>1670</v>
      </c>
      <c r="AA126" s="63">
        <v>7215</v>
      </c>
      <c r="AB126" s="63">
        <v>9550</v>
      </c>
      <c r="AC126" s="36">
        <f t="shared" si="28"/>
        <v>-58.062827225130896</v>
      </c>
      <c r="AD126" s="63">
        <v>2127</v>
      </c>
      <c r="AE126" s="63">
        <v>7047</v>
      </c>
      <c r="AF126" s="63">
        <v>9223</v>
      </c>
      <c r="AG126" s="36">
        <f t="shared" si="29"/>
        <v>-53.344898623007694</v>
      </c>
      <c r="AH126" s="63">
        <v>1888</v>
      </c>
      <c r="AI126" s="63">
        <v>7140</v>
      </c>
      <c r="AJ126" s="63">
        <v>9679</v>
      </c>
      <c r="AK126" s="36">
        <f t="shared" si="30"/>
        <v>-54.261803905362129</v>
      </c>
      <c r="AL126" s="63">
        <v>1859</v>
      </c>
      <c r="AM126" s="63">
        <v>6666</v>
      </c>
      <c r="AN126" s="63">
        <v>9316</v>
      </c>
      <c r="AO126" s="36">
        <f t="shared" si="31"/>
        <v>-51.599398883641044</v>
      </c>
      <c r="AP126" s="63">
        <v>1606</v>
      </c>
      <c r="AQ126" s="63">
        <v>6804</v>
      </c>
      <c r="AR126" s="63">
        <v>9326</v>
      </c>
      <c r="AS126" s="36">
        <f t="shared" si="32"/>
        <v>-55.73665022517693</v>
      </c>
      <c r="AT126" s="63">
        <v>1499</v>
      </c>
      <c r="AU126" s="63">
        <v>6557</v>
      </c>
      <c r="AV126" s="63">
        <v>9374</v>
      </c>
      <c r="AW126" s="36">
        <f t="shared" si="33"/>
        <v>-53.957755493919343</v>
      </c>
      <c r="AX126" s="48">
        <v>3176</v>
      </c>
      <c r="AY126" s="48">
        <v>13251</v>
      </c>
      <c r="AZ126" s="48">
        <v>16881</v>
      </c>
      <c r="BA126" s="36">
        <f t="shared" si="34"/>
        <v>-59.682483265209406</v>
      </c>
      <c r="BB126" s="48">
        <v>2135</v>
      </c>
      <c r="BC126" s="48">
        <v>12769</v>
      </c>
      <c r="BD126" s="48">
        <v>15812</v>
      </c>
      <c r="BE126" s="36">
        <f t="shared" si="35"/>
        <v>-67.252719453579559</v>
      </c>
      <c r="BF126" s="48">
        <v>2652</v>
      </c>
      <c r="BG126" s="48">
        <v>11623</v>
      </c>
      <c r="BH126" s="48">
        <v>15274</v>
      </c>
      <c r="BI126" s="36">
        <f t="shared" si="36"/>
        <v>-58.733795993191038</v>
      </c>
      <c r="BJ126" s="48">
        <v>2855</v>
      </c>
      <c r="BK126" s="48">
        <v>11905</v>
      </c>
      <c r="BL126" s="48">
        <v>14827</v>
      </c>
      <c r="BM126" s="36">
        <f t="shared" si="37"/>
        <v>-61.037296823362787</v>
      </c>
      <c r="BN126" s="48">
        <v>2951</v>
      </c>
      <c r="BO126" s="48">
        <v>11504</v>
      </c>
      <c r="BP126" s="48">
        <v>14525</v>
      </c>
      <c r="BQ126" s="36">
        <f t="shared" si="38"/>
        <v>-58.884681583476763</v>
      </c>
    </row>
    <row r="127" spans="1:69" x14ac:dyDescent="0.2">
      <c r="A127" s="55" t="s">
        <v>4</v>
      </c>
      <c r="B127" s="56">
        <f t="shared" si="20"/>
        <v>-49.520721931547804</v>
      </c>
      <c r="C127" s="57">
        <f t="shared" si="39"/>
        <v>-49.124704333438352</v>
      </c>
      <c r="D127" s="58">
        <f t="shared" si="21"/>
        <v>-44.887295623435691</v>
      </c>
      <c r="E127" s="57">
        <f t="shared" si="22"/>
        <v>-54.550165837769384</v>
      </c>
      <c r="F127" s="59">
        <v>3167</v>
      </c>
      <c r="G127" s="60">
        <v>10398</v>
      </c>
      <c r="H127" s="60">
        <v>14816</v>
      </c>
      <c r="I127" s="61">
        <f t="shared" si="23"/>
        <v>-48.805345572354206</v>
      </c>
      <c r="J127" s="59">
        <v>2974</v>
      </c>
      <c r="K127" s="60">
        <v>8708</v>
      </c>
      <c r="L127" s="60">
        <v>13539</v>
      </c>
      <c r="M127" s="36">
        <f t="shared" si="24"/>
        <v>-42.351724647315166</v>
      </c>
      <c r="N127" s="59">
        <v>3304</v>
      </c>
      <c r="O127" s="60">
        <v>10570</v>
      </c>
      <c r="P127" s="60">
        <v>13920</v>
      </c>
      <c r="Q127" s="36">
        <f t="shared" si="25"/>
        <v>-52.198275862068975</v>
      </c>
      <c r="R127" s="60">
        <v>3022</v>
      </c>
      <c r="S127" s="60">
        <v>9945</v>
      </c>
      <c r="T127" s="60">
        <v>13027</v>
      </c>
      <c r="U127" s="26">
        <f t="shared" si="40"/>
        <v>-53.143471252015054</v>
      </c>
      <c r="V127" s="62">
        <v>1816</v>
      </c>
      <c r="W127" s="63">
        <v>5594</v>
      </c>
      <c r="X127" s="63">
        <v>7771</v>
      </c>
      <c r="Y127" s="36">
        <f t="shared" si="27"/>
        <v>-48.61665165358383</v>
      </c>
      <c r="Z127" s="63">
        <v>1667</v>
      </c>
      <c r="AA127" s="63">
        <v>5330</v>
      </c>
      <c r="AB127" s="63">
        <v>7593</v>
      </c>
      <c r="AC127" s="36">
        <f t="shared" si="28"/>
        <v>-48.241801659423153</v>
      </c>
      <c r="AD127" s="63">
        <v>2032</v>
      </c>
      <c r="AE127" s="63">
        <v>5400</v>
      </c>
      <c r="AF127" s="63">
        <v>7455</v>
      </c>
      <c r="AG127" s="36">
        <f t="shared" si="29"/>
        <v>-45.177733065057005</v>
      </c>
      <c r="AH127" s="63">
        <v>1917</v>
      </c>
      <c r="AI127" s="63">
        <v>5214</v>
      </c>
      <c r="AJ127" s="63">
        <v>7697</v>
      </c>
      <c r="AK127" s="36">
        <f t="shared" si="30"/>
        <v>-42.8348707288554</v>
      </c>
      <c r="AL127" s="63">
        <v>1918</v>
      </c>
      <c r="AM127" s="63">
        <v>4824</v>
      </c>
      <c r="AN127" s="63">
        <v>7417</v>
      </c>
      <c r="AO127" s="36">
        <f t="shared" si="31"/>
        <v>-39.180261561278151</v>
      </c>
      <c r="AP127" s="63">
        <v>1620</v>
      </c>
      <c r="AQ127" s="63">
        <v>4927</v>
      </c>
      <c r="AR127" s="63">
        <v>7403</v>
      </c>
      <c r="AS127" s="36">
        <f t="shared" si="32"/>
        <v>-44.671079292178838</v>
      </c>
      <c r="AT127" s="63">
        <v>1544</v>
      </c>
      <c r="AU127" s="63">
        <v>4937</v>
      </c>
      <c r="AV127" s="63">
        <v>7459</v>
      </c>
      <c r="AW127" s="36">
        <f t="shared" si="33"/>
        <v>-45.488671403673422</v>
      </c>
      <c r="AX127" s="48">
        <v>3377</v>
      </c>
      <c r="AY127" s="48">
        <v>11789</v>
      </c>
      <c r="AZ127" s="48">
        <v>15561</v>
      </c>
      <c r="BA127" s="36">
        <f t="shared" si="34"/>
        <v>-54.058222479275109</v>
      </c>
      <c r="BB127" s="48">
        <v>2158</v>
      </c>
      <c r="BC127" s="48">
        <v>11265</v>
      </c>
      <c r="BD127" s="48">
        <v>14395</v>
      </c>
      <c r="BE127" s="36">
        <f t="shared" si="35"/>
        <v>-63.26502257728378</v>
      </c>
      <c r="BF127" s="48">
        <v>2756</v>
      </c>
      <c r="BG127" s="48">
        <v>10072</v>
      </c>
      <c r="BH127" s="48">
        <v>13928</v>
      </c>
      <c r="BI127" s="36">
        <f t="shared" si="36"/>
        <v>-52.527283170591609</v>
      </c>
      <c r="BJ127" s="48">
        <v>3802</v>
      </c>
      <c r="BK127" s="48">
        <v>10543</v>
      </c>
      <c r="BL127" s="48">
        <v>14405</v>
      </c>
      <c r="BM127" s="36">
        <f t="shared" si="37"/>
        <v>-46.796251301631372</v>
      </c>
      <c r="BN127" s="48">
        <v>2941</v>
      </c>
      <c r="BO127" s="48">
        <v>10533</v>
      </c>
      <c r="BP127" s="48">
        <v>13532</v>
      </c>
      <c r="BQ127" s="36">
        <f t="shared" si="38"/>
        <v>-56.104049660065023</v>
      </c>
    </row>
    <row r="128" spans="1:69" x14ac:dyDescent="0.2">
      <c r="A128" s="55" t="s">
        <v>6</v>
      </c>
      <c r="B128" s="56">
        <f t="shared" si="20"/>
        <v>-47.891381946744389</v>
      </c>
      <c r="C128" s="57">
        <f t="shared" si="39"/>
        <v>-46.048156059815767</v>
      </c>
      <c r="D128" s="58">
        <f t="shared" si="21"/>
        <v>-45.288830518489398</v>
      </c>
      <c r="E128" s="57">
        <f t="shared" si="22"/>
        <v>-52.337159261928022</v>
      </c>
      <c r="F128" s="59">
        <v>3487</v>
      </c>
      <c r="G128" s="60">
        <v>11190</v>
      </c>
      <c r="H128" s="60">
        <v>15998</v>
      </c>
      <c r="I128" s="61">
        <f t="shared" si="23"/>
        <v>-48.149768721090133</v>
      </c>
      <c r="J128" s="59">
        <v>3380</v>
      </c>
      <c r="K128" s="60">
        <v>9692</v>
      </c>
      <c r="L128" s="60">
        <v>14943</v>
      </c>
      <c r="M128" s="36">
        <f t="shared" si="24"/>
        <v>-42.240513953021477</v>
      </c>
      <c r="N128" s="59">
        <v>3787</v>
      </c>
      <c r="O128" s="60">
        <v>11126</v>
      </c>
      <c r="P128" s="60">
        <v>14965</v>
      </c>
      <c r="Q128" s="36">
        <f t="shared" si="25"/>
        <v>-49.041095890410965</v>
      </c>
      <c r="R128" s="60">
        <v>3553</v>
      </c>
      <c r="S128" s="60">
        <v>10021</v>
      </c>
      <c r="T128" s="60">
        <v>14450</v>
      </c>
      <c r="U128" s="26">
        <f t="shared" si="40"/>
        <v>-44.761245674740493</v>
      </c>
      <c r="V128" s="62">
        <v>2175</v>
      </c>
      <c r="W128" s="63">
        <v>6383</v>
      </c>
      <c r="X128" s="63">
        <v>8922</v>
      </c>
      <c r="Y128" s="36">
        <f t="shared" si="27"/>
        <v>-47.164312934319661</v>
      </c>
      <c r="Z128" s="63">
        <v>1938</v>
      </c>
      <c r="AA128" s="63">
        <v>6205</v>
      </c>
      <c r="AB128" s="63">
        <v>8738</v>
      </c>
      <c r="AC128" s="36">
        <f t="shared" si="28"/>
        <v>-48.832684824902728</v>
      </c>
      <c r="AD128" s="63">
        <v>2289</v>
      </c>
      <c r="AE128" s="63">
        <v>6222</v>
      </c>
      <c r="AF128" s="63">
        <v>8544</v>
      </c>
      <c r="AG128" s="36">
        <f t="shared" si="29"/>
        <v>-46.032303370786522</v>
      </c>
      <c r="AH128" s="63">
        <v>2250</v>
      </c>
      <c r="AI128" s="63">
        <v>6061</v>
      </c>
      <c r="AJ128" s="63">
        <v>8869</v>
      </c>
      <c r="AK128" s="36">
        <f t="shared" si="30"/>
        <v>-42.969895140376593</v>
      </c>
      <c r="AL128" s="63">
        <v>2220</v>
      </c>
      <c r="AM128" s="63">
        <v>5600</v>
      </c>
      <c r="AN128" s="63">
        <v>8589</v>
      </c>
      <c r="AO128" s="36">
        <f t="shared" si="31"/>
        <v>-39.352660379555246</v>
      </c>
      <c r="AP128" s="63">
        <v>1853</v>
      </c>
      <c r="AQ128" s="63">
        <v>5837</v>
      </c>
      <c r="AR128" s="63">
        <v>8605</v>
      </c>
      <c r="AS128" s="36">
        <f t="shared" si="32"/>
        <v>-46.298663567693197</v>
      </c>
      <c r="AT128" s="63">
        <v>1810</v>
      </c>
      <c r="AU128" s="63">
        <v>5829</v>
      </c>
      <c r="AV128" s="63">
        <v>8667</v>
      </c>
      <c r="AW128" s="36">
        <f t="shared" si="33"/>
        <v>-46.371293411791861</v>
      </c>
      <c r="AX128" s="48">
        <v>3853</v>
      </c>
      <c r="AY128" s="48">
        <v>12521</v>
      </c>
      <c r="AZ128" s="48">
        <v>16815</v>
      </c>
      <c r="BA128" s="36">
        <f t="shared" si="34"/>
        <v>-51.549212013083554</v>
      </c>
      <c r="BB128" s="48">
        <v>2475</v>
      </c>
      <c r="BC128" s="48">
        <v>12299</v>
      </c>
      <c r="BD128" s="48">
        <v>15825</v>
      </c>
      <c r="BE128" s="36">
        <f t="shared" si="35"/>
        <v>-62.078988941548175</v>
      </c>
      <c r="BF128" s="48">
        <v>3077</v>
      </c>
      <c r="BG128" s="48">
        <v>11080</v>
      </c>
      <c r="BH128" s="48">
        <v>15334</v>
      </c>
      <c r="BI128" s="36">
        <f t="shared" si="36"/>
        <v>-52.191209077866176</v>
      </c>
      <c r="BJ128" s="48">
        <v>4292</v>
      </c>
      <c r="BK128" s="48">
        <v>11087</v>
      </c>
      <c r="BL128" s="48">
        <v>15446</v>
      </c>
      <c r="BM128" s="36">
        <f t="shared" si="37"/>
        <v>-43.991972031593939</v>
      </c>
      <c r="BN128" s="48">
        <v>3569</v>
      </c>
      <c r="BO128" s="48">
        <v>11318</v>
      </c>
      <c r="BP128" s="48">
        <v>14938</v>
      </c>
      <c r="BQ128" s="36">
        <f t="shared" si="38"/>
        <v>-51.874414245548259</v>
      </c>
    </row>
    <row r="129" spans="1:69" x14ac:dyDescent="0.2">
      <c r="A129" s="55" t="s">
        <v>50</v>
      </c>
      <c r="B129" s="56">
        <f t="shared" si="20"/>
        <v>-28.710277590529188</v>
      </c>
      <c r="C129" s="57">
        <f t="shared" si="39"/>
        <v>-15.521491710176967</v>
      </c>
      <c r="D129" s="58">
        <f t="shared" si="21"/>
        <v>-31.869268647224221</v>
      </c>
      <c r="E129" s="57">
        <f t="shared" si="22"/>
        <v>-38.740072414186372</v>
      </c>
      <c r="F129" s="59">
        <v>9766</v>
      </c>
      <c r="G129" s="60">
        <v>9120</v>
      </c>
      <c r="H129" s="60">
        <v>20621</v>
      </c>
      <c r="I129" s="61">
        <f t="shared" si="23"/>
        <v>3.1327287716405583</v>
      </c>
      <c r="J129" s="59">
        <v>8303</v>
      </c>
      <c r="K129" s="60">
        <v>12137</v>
      </c>
      <c r="L129" s="60">
        <v>20483</v>
      </c>
      <c r="M129" s="36">
        <f t="shared" si="24"/>
        <v>-18.717961236147051</v>
      </c>
      <c r="N129" s="59">
        <v>7194</v>
      </c>
      <c r="O129" s="60">
        <v>12921</v>
      </c>
      <c r="P129" s="60">
        <v>20158</v>
      </c>
      <c r="Q129" s="36">
        <f t="shared" si="25"/>
        <v>-28.410556602837577</v>
      </c>
      <c r="R129" s="60">
        <v>8209</v>
      </c>
      <c r="S129" s="60">
        <v>11852</v>
      </c>
      <c r="T129" s="60">
        <v>20138</v>
      </c>
      <c r="U129" s="26">
        <f t="shared" si="40"/>
        <v>-18.090177773363799</v>
      </c>
      <c r="V129" s="62">
        <v>5070</v>
      </c>
      <c r="W129" s="63">
        <v>10662</v>
      </c>
      <c r="X129" s="63">
        <v>16411</v>
      </c>
      <c r="Y129" s="36">
        <f t="shared" si="27"/>
        <v>-34.074705989884826</v>
      </c>
      <c r="Z129" s="63">
        <v>6249</v>
      </c>
      <c r="AA129" s="63">
        <v>9630</v>
      </c>
      <c r="AB129" s="63">
        <v>16394</v>
      </c>
      <c r="AC129" s="36">
        <f t="shared" si="28"/>
        <v>-20.623398804440647</v>
      </c>
      <c r="AD129" s="63">
        <v>4930</v>
      </c>
      <c r="AE129" s="63">
        <v>11257</v>
      </c>
      <c r="AF129" s="63">
        <v>16224</v>
      </c>
      <c r="AG129" s="36">
        <f t="shared" si="29"/>
        <v>-38.997781065088759</v>
      </c>
      <c r="AH129" s="63">
        <v>5097</v>
      </c>
      <c r="AI129" s="63">
        <v>10373</v>
      </c>
      <c r="AJ129" s="63">
        <v>16357</v>
      </c>
      <c r="AK129" s="36">
        <f t="shared" si="30"/>
        <v>-32.255303539768903</v>
      </c>
      <c r="AL129" s="63">
        <v>5214</v>
      </c>
      <c r="AM129" s="63">
        <v>9728</v>
      </c>
      <c r="AN129" s="63">
        <v>16108</v>
      </c>
      <c r="AO129" s="36">
        <f t="shared" si="31"/>
        <v>-28.023342438539849</v>
      </c>
      <c r="AP129" s="63">
        <v>4766</v>
      </c>
      <c r="AQ129" s="63">
        <v>9957</v>
      </c>
      <c r="AR129" s="63">
        <v>16139</v>
      </c>
      <c r="AS129" s="36">
        <f t="shared" si="32"/>
        <v>-32.164322448726686</v>
      </c>
      <c r="AT129" s="63">
        <v>4454</v>
      </c>
      <c r="AU129" s="63">
        <v>10423</v>
      </c>
      <c r="AV129" s="63">
        <v>16156</v>
      </c>
      <c r="AW129" s="36">
        <f t="shared" si="33"/>
        <v>-36.946026244119835</v>
      </c>
      <c r="AX129" s="48">
        <v>7289</v>
      </c>
      <c r="AY129" s="48">
        <v>13326</v>
      </c>
      <c r="AZ129" s="48">
        <v>21167</v>
      </c>
      <c r="BA129" s="36">
        <f t="shared" si="34"/>
        <v>-28.52081069589455</v>
      </c>
      <c r="BB129" s="48">
        <v>4675</v>
      </c>
      <c r="BC129" s="48">
        <v>15210</v>
      </c>
      <c r="BD129" s="48">
        <v>20571</v>
      </c>
      <c r="BE129" s="36">
        <f t="shared" si="35"/>
        <v>-51.2128724903991</v>
      </c>
      <c r="BF129" s="48">
        <v>7376</v>
      </c>
      <c r="BG129" s="48">
        <v>13506</v>
      </c>
      <c r="BH129" s="48">
        <v>20945</v>
      </c>
      <c r="BI129" s="36">
        <f t="shared" si="36"/>
        <v>-29.267128192886133</v>
      </c>
      <c r="BJ129" s="48">
        <v>5895</v>
      </c>
      <c r="BK129" s="48">
        <v>14795</v>
      </c>
      <c r="BL129" s="48">
        <v>20713</v>
      </c>
      <c r="BM129" s="36">
        <f t="shared" si="37"/>
        <v>-42.968184232124756</v>
      </c>
      <c r="BN129" s="48">
        <v>5989</v>
      </c>
      <c r="BO129" s="48">
        <v>14589</v>
      </c>
      <c r="BP129" s="48">
        <v>20608</v>
      </c>
      <c r="BQ129" s="36">
        <f t="shared" si="38"/>
        <v>-41.731366459627331</v>
      </c>
    </row>
    <row r="130" spans="1:69" x14ac:dyDescent="0.2">
      <c r="A130" s="55" t="s">
        <v>65</v>
      </c>
      <c r="B130" s="56">
        <f t="shared" si="20"/>
        <v>-24.180745724051576</v>
      </c>
      <c r="C130" s="57">
        <f t="shared" si="39"/>
        <v>-13.334837924040293</v>
      </c>
      <c r="D130" s="58">
        <f t="shared" si="21"/>
        <v>-24.782273917239447</v>
      </c>
      <c r="E130" s="57">
        <f t="shared" si="22"/>
        <v>-34.425125330874998</v>
      </c>
      <c r="F130" s="59">
        <v>10512</v>
      </c>
      <c r="G130" s="60">
        <v>9914</v>
      </c>
      <c r="H130" s="60">
        <v>22220</v>
      </c>
      <c r="I130" s="61">
        <f t="shared" si="23"/>
        <v>2.6912691269126876</v>
      </c>
      <c r="J130" s="59">
        <v>9715</v>
      </c>
      <c r="K130" s="60">
        <v>12404</v>
      </c>
      <c r="L130" s="60">
        <v>22147</v>
      </c>
      <c r="M130" s="36">
        <f t="shared" si="24"/>
        <v>-12.141599313676799</v>
      </c>
      <c r="N130" s="59">
        <v>8361</v>
      </c>
      <c r="O130" s="60">
        <v>13339</v>
      </c>
      <c r="P130" s="60">
        <v>21730</v>
      </c>
      <c r="Q130" s="36">
        <f t="shared" si="25"/>
        <v>-22.908421537045559</v>
      </c>
      <c r="R130" s="60">
        <v>8558</v>
      </c>
      <c r="S130" s="60">
        <v>13111</v>
      </c>
      <c r="T130" s="60">
        <v>21701</v>
      </c>
      <c r="U130" s="26">
        <f t="shared" si="40"/>
        <v>-20.980599972351499</v>
      </c>
      <c r="V130" s="62">
        <v>6121</v>
      </c>
      <c r="W130" s="63">
        <v>10955</v>
      </c>
      <c r="X130" s="63">
        <v>17988</v>
      </c>
      <c r="Y130" s="36">
        <f t="shared" si="27"/>
        <v>-26.873471203024234</v>
      </c>
      <c r="Z130" s="63">
        <v>7732</v>
      </c>
      <c r="AA130" s="63">
        <v>9688</v>
      </c>
      <c r="AB130" s="63">
        <v>17976</v>
      </c>
      <c r="AC130" s="36">
        <f t="shared" si="28"/>
        <v>-10.881174899866487</v>
      </c>
      <c r="AD130" s="63">
        <v>6334</v>
      </c>
      <c r="AE130" s="63">
        <v>11363</v>
      </c>
      <c r="AF130" s="63">
        <v>17725</v>
      </c>
      <c r="AG130" s="36">
        <f t="shared" si="29"/>
        <v>-28.372355430183362</v>
      </c>
      <c r="AH130" s="63">
        <v>6114</v>
      </c>
      <c r="AI130" s="63">
        <v>10853</v>
      </c>
      <c r="AJ130" s="63">
        <v>17944</v>
      </c>
      <c r="AK130" s="36">
        <f t="shared" si="30"/>
        <v>-26.409942041908156</v>
      </c>
      <c r="AL130" s="63">
        <v>5980</v>
      </c>
      <c r="AM130" s="63">
        <v>10276</v>
      </c>
      <c r="AN130" s="63">
        <v>17554</v>
      </c>
      <c r="AO130" s="36">
        <f t="shared" si="31"/>
        <v>-24.473054574455965</v>
      </c>
      <c r="AP130" s="63">
        <v>6092</v>
      </c>
      <c r="AQ130" s="63">
        <v>9877</v>
      </c>
      <c r="AR130" s="63">
        <v>17634</v>
      </c>
      <c r="AS130" s="36">
        <f t="shared" si="32"/>
        <v>-21.464216853805159</v>
      </c>
      <c r="AT130" s="63">
        <v>5032</v>
      </c>
      <c r="AU130" s="63">
        <v>11200</v>
      </c>
      <c r="AV130" s="63">
        <v>17622</v>
      </c>
      <c r="AW130" s="36">
        <f t="shared" si="33"/>
        <v>-35.001702417432753</v>
      </c>
      <c r="AX130" s="48">
        <v>8277</v>
      </c>
      <c r="AY130" s="48">
        <v>14253</v>
      </c>
      <c r="AZ130" s="48">
        <v>23131</v>
      </c>
      <c r="BA130" s="36">
        <f t="shared" si="34"/>
        <v>-25.835458907959019</v>
      </c>
      <c r="BB130" s="48">
        <v>5311</v>
      </c>
      <c r="BC130" s="48">
        <v>16516</v>
      </c>
      <c r="BD130" s="48">
        <v>22494</v>
      </c>
      <c r="BE130" s="36">
        <f t="shared" si="35"/>
        <v>-49.813283542277951</v>
      </c>
      <c r="BF130" s="48">
        <v>9537</v>
      </c>
      <c r="BG130" s="48">
        <v>13276</v>
      </c>
      <c r="BH130" s="48">
        <v>22878</v>
      </c>
      <c r="BI130" s="36">
        <f t="shared" si="36"/>
        <v>-16.343211819214964</v>
      </c>
      <c r="BJ130" s="48">
        <v>6325</v>
      </c>
      <c r="BK130" s="48">
        <v>16087</v>
      </c>
      <c r="BL130" s="48">
        <v>22430</v>
      </c>
      <c r="BM130" s="36">
        <f t="shared" si="37"/>
        <v>-43.522068658047253</v>
      </c>
      <c r="BN130" s="48">
        <v>7012</v>
      </c>
      <c r="BO130" s="48">
        <v>15146</v>
      </c>
      <c r="BP130" s="48">
        <v>22217</v>
      </c>
      <c r="BQ130" s="36">
        <f t="shared" si="38"/>
        <v>-36.611603726875813</v>
      </c>
    </row>
    <row r="131" spans="1:69" x14ac:dyDescent="0.2">
      <c r="A131" s="55" t="s">
        <v>77</v>
      </c>
      <c r="B131" s="56">
        <f t="shared" si="20"/>
        <v>-37.819010037956559</v>
      </c>
      <c r="C131" s="57">
        <f t="shared" si="39"/>
        <v>-35.289537474192102</v>
      </c>
      <c r="D131" s="58">
        <f t="shared" si="21"/>
        <v>-34.399615912978831</v>
      </c>
      <c r="E131" s="57">
        <f t="shared" si="22"/>
        <v>-43.767876726698738</v>
      </c>
      <c r="F131" s="59">
        <v>6697</v>
      </c>
      <c r="G131" s="60">
        <v>14713</v>
      </c>
      <c r="H131" s="60">
        <v>23955</v>
      </c>
      <c r="I131" s="61">
        <f t="shared" si="23"/>
        <v>-33.4627426424546</v>
      </c>
      <c r="J131" s="59">
        <v>7408</v>
      </c>
      <c r="K131" s="60">
        <v>16188</v>
      </c>
      <c r="L131" s="60">
        <v>23647</v>
      </c>
      <c r="M131" s="36">
        <f t="shared" si="24"/>
        <v>-37.129445595635808</v>
      </c>
      <c r="N131" s="59">
        <v>7956</v>
      </c>
      <c r="O131" s="60">
        <v>14701</v>
      </c>
      <c r="P131" s="60">
        <v>22718</v>
      </c>
      <c r="Q131" s="36">
        <f t="shared" si="25"/>
        <v>-29.690113566335068</v>
      </c>
      <c r="R131" s="60">
        <v>6678</v>
      </c>
      <c r="S131" s="60">
        <v>15956</v>
      </c>
      <c r="T131" s="60">
        <v>22698</v>
      </c>
      <c r="U131" s="26">
        <f t="shared" si="40"/>
        <v>-40.875848092342935</v>
      </c>
      <c r="V131" s="62">
        <v>4427</v>
      </c>
      <c r="W131" s="63">
        <v>10821</v>
      </c>
      <c r="X131" s="63">
        <v>15741</v>
      </c>
      <c r="Y131" s="36">
        <f t="shared" si="27"/>
        <v>-40.620036846451939</v>
      </c>
      <c r="Z131" s="63">
        <v>5079</v>
      </c>
      <c r="AA131" s="63">
        <v>9839</v>
      </c>
      <c r="AB131" s="63">
        <v>15719</v>
      </c>
      <c r="AC131" s="36">
        <f t="shared" si="28"/>
        <v>-30.281824543546033</v>
      </c>
      <c r="AD131" s="63">
        <v>5175</v>
      </c>
      <c r="AE131" s="63">
        <v>9658</v>
      </c>
      <c r="AF131" s="63">
        <v>15549</v>
      </c>
      <c r="AG131" s="36">
        <f t="shared" si="29"/>
        <v>-28.831436105215769</v>
      </c>
      <c r="AH131" s="63">
        <v>4462</v>
      </c>
      <c r="AI131" s="63">
        <v>10327</v>
      </c>
      <c r="AJ131" s="63">
        <v>15684</v>
      </c>
      <c r="AK131" s="36">
        <f t="shared" si="30"/>
        <v>-37.394797245600614</v>
      </c>
      <c r="AL131" s="63">
        <v>4591</v>
      </c>
      <c r="AM131" s="63">
        <v>9526</v>
      </c>
      <c r="AN131" s="63">
        <v>15181</v>
      </c>
      <c r="AO131" s="36">
        <f t="shared" si="31"/>
        <v>-32.507739938080491</v>
      </c>
      <c r="AP131" s="63">
        <v>4189</v>
      </c>
      <c r="AQ131" s="63">
        <v>9554</v>
      </c>
      <c r="AR131" s="63">
        <v>15192</v>
      </c>
      <c r="AS131" s="36">
        <f t="shared" si="32"/>
        <v>-35.314639283833593</v>
      </c>
      <c r="AT131" s="63">
        <v>4104</v>
      </c>
      <c r="AU131" s="63">
        <v>9590</v>
      </c>
      <c r="AV131" s="63">
        <v>15304</v>
      </c>
      <c r="AW131" s="36">
        <f t="shared" si="33"/>
        <v>-35.846837428123365</v>
      </c>
      <c r="AX131" s="48">
        <v>7316</v>
      </c>
      <c r="AY131" s="48">
        <v>16229</v>
      </c>
      <c r="AZ131" s="48">
        <v>24301</v>
      </c>
      <c r="BA131" s="36">
        <f t="shared" si="34"/>
        <v>-36.677502983416325</v>
      </c>
      <c r="BB131" s="48">
        <v>5037</v>
      </c>
      <c r="BC131" s="48">
        <v>17364</v>
      </c>
      <c r="BD131" s="48">
        <v>23318</v>
      </c>
      <c r="BE131" s="36">
        <f t="shared" si="35"/>
        <v>-52.864739686079432</v>
      </c>
      <c r="BF131" s="48">
        <v>7469</v>
      </c>
      <c r="BG131" s="48">
        <v>15921</v>
      </c>
      <c r="BH131" s="48">
        <v>23490</v>
      </c>
      <c r="BI131" s="36">
        <f t="shared" si="36"/>
        <v>-35.981268624946786</v>
      </c>
      <c r="BJ131" s="48">
        <v>5403</v>
      </c>
      <c r="BK131" s="48">
        <v>16758</v>
      </c>
      <c r="BL131" s="48">
        <v>22252</v>
      </c>
      <c r="BM131" s="36">
        <f t="shared" si="37"/>
        <v>-51.029120977889633</v>
      </c>
      <c r="BN131" s="48">
        <v>6302</v>
      </c>
      <c r="BO131" s="48">
        <v>15622</v>
      </c>
      <c r="BP131" s="48">
        <v>22040</v>
      </c>
      <c r="BQ131" s="36">
        <f t="shared" si="38"/>
        <v>-42.286751361161528</v>
      </c>
    </row>
    <row r="132" spans="1:69" x14ac:dyDescent="0.2">
      <c r="A132" s="55" t="s">
        <v>21</v>
      </c>
      <c r="B132" s="56">
        <f t="shared" ref="B132:B136" si="41">AVERAGE(C132:E132)</f>
        <v>-40.329910143956539</v>
      </c>
      <c r="C132" s="57">
        <f t="shared" si="39"/>
        <v>-34.189886816383719</v>
      </c>
      <c r="D132" s="58">
        <f t="shared" ref="D132:D136" si="42">AVERAGE(Y132,AC132,AG132,AK132,AO132,AS132,AW132)</f>
        <v>-38.639891778172689</v>
      </c>
      <c r="E132" s="57">
        <f t="shared" ref="E132:E136" si="43">AVERAGE(BA132,BE132,BI132,BM132,BQ132)</f>
        <v>-48.159951837313201</v>
      </c>
      <c r="F132" s="59">
        <v>6541</v>
      </c>
      <c r="G132" s="60">
        <v>11817</v>
      </c>
      <c r="H132" s="60">
        <v>20242</v>
      </c>
      <c r="I132" s="61">
        <f t="shared" ref="I132:I136" si="44">100*((F132/H132)-(G132/H132))</f>
        <v>-26.064618120739059</v>
      </c>
      <c r="J132" s="59">
        <v>6448</v>
      </c>
      <c r="K132" s="60">
        <v>13629</v>
      </c>
      <c r="L132" s="60">
        <v>20136</v>
      </c>
      <c r="M132" s="36">
        <f t="shared" ref="M132:M136" si="45">100*((J132/L132)-(K132/L132))</f>
        <v>-35.662495033770362</v>
      </c>
      <c r="N132" s="59">
        <v>6514</v>
      </c>
      <c r="O132" s="60">
        <v>12976</v>
      </c>
      <c r="P132" s="60">
        <v>19535</v>
      </c>
      <c r="Q132" s="36">
        <f t="shared" ref="Q132:Q136" si="46">100*((N132/P132)-(O132/P132))</f>
        <v>-33.079088814947525</v>
      </c>
      <c r="R132" s="60">
        <v>5641</v>
      </c>
      <c r="S132" s="60">
        <v>13824</v>
      </c>
      <c r="T132" s="60">
        <v>19505</v>
      </c>
      <c r="U132" s="26">
        <f t="shared" si="40"/>
        <v>-41.953345296077927</v>
      </c>
      <c r="V132" s="62">
        <v>3633</v>
      </c>
      <c r="W132" s="63">
        <v>9482</v>
      </c>
      <c r="X132" s="63">
        <v>13583</v>
      </c>
      <c r="Y132" s="36">
        <f t="shared" ref="Y132:Y136" si="47">100*((V132/X132)-(W132/X132))</f>
        <v>-43.061179415445778</v>
      </c>
      <c r="Z132" s="63">
        <v>4379</v>
      </c>
      <c r="AA132" s="63">
        <v>8491</v>
      </c>
      <c r="AB132" s="63">
        <v>13581</v>
      </c>
      <c r="AC132" s="36">
        <f t="shared" ref="AC132:AC136" si="48">100*((Z132/AB132)-(AA132/AB132))</f>
        <v>-30.277593697076799</v>
      </c>
      <c r="AD132" s="63">
        <v>3803</v>
      </c>
      <c r="AE132" s="63">
        <v>9435</v>
      </c>
      <c r="AF132" s="63">
        <v>13280</v>
      </c>
      <c r="AG132" s="36">
        <f t="shared" ref="AG132:AG136" si="49">100*((AD132/AF132)-(AE132/AF132))</f>
        <v>-42.409638554216869</v>
      </c>
      <c r="AH132" s="63">
        <v>3693</v>
      </c>
      <c r="AI132" s="63">
        <v>9043</v>
      </c>
      <c r="AJ132" s="63">
        <v>13535</v>
      </c>
      <c r="AK132" s="36">
        <f t="shared" ref="AK132:AK136" si="50">100*((AH132/AJ132)-(AI132/AJ132))</f>
        <v>-39.527151828592537</v>
      </c>
      <c r="AL132" s="63">
        <v>3807</v>
      </c>
      <c r="AM132" s="63">
        <v>8561</v>
      </c>
      <c r="AN132" s="63">
        <v>13273</v>
      </c>
      <c r="AO132" s="36">
        <f t="shared" ref="AO132:AO136" si="51">100*((AL132/AN132)-(AM132/AN132))</f>
        <v>-35.817072251940033</v>
      </c>
      <c r="AP132" s="63">
        <v>3475</v>
      </c>
      <c r="AQ132" s="63">
        <v>8517</v>
      </c>
      <c r="AR132" s="63">
        <v>13261</v>
      </c>
      <c r="AS132" s="36">
        <f t="shared" ref="AS132:AS136" si="52">100*((AP132/AR132)-(AQ132/AR132))</f>
        <v>-38.021265364602975</v>
      </c>
      <c r="AT132" s="63">
        <v>3289</v>
      </c>
      <c r="AU132" s="63">
        <v>8803</v>
      </c>
      <c r="AV132" s="63">
        <v>13330</v>
      </c>
      <c r="AW132" s="36">
        <f t="shared" ref="AW132:AW136" si="53">100*((AT132/AV132)-(AU132/AV132))</f>
        <v>-41.365341335333824</v>
      </c>
      <c r="AX132" s="48">
        <v>5877</v>
      </c>
      <c r="AY132" s="48">
        <v>14887</v>
      </c>
      <c r="AZ132" s="48">
        <v>21373</v>
      </c>
      <c r="BA132" s="36">
        <f t="shared" ref="BA132:BA136" si="54">100*((AX132/AZ132)-(AY132/AZ132))</f>
        <v>-42.155991203855336</v>
      </c>
      <c r="BB132" s="48">
        <v>3803</v>
      </c>
      <c r="BC132" s="48">
        <v>16168</v>
      </c>
      <c r="BD132" s="48">
        <v>20694</v>
      </c>
      <c r="BE132" s="36">
        <f t="shared" ref="BE132:BE136" si="55">100*((BB132/BD132)-(BC132/BD132))</f>
        <v>-59.751618826713049</v>
      </c>
      <c r="BF132" s="48">
        <v>6197</v>
      </c>
      <c r="BG132" s="48">
        <v>14665</v>
      </c>
      <c r="BH132" s="48">
        <v>20962</v>
      </c>
      <c r="BI132" s="36">
        <f t="shared" ref="BI132:BI136" si="56">100*((BF132/BH132)-(BG132/BH132))</f>
        <v>-40.396908691918711</v>
      </c>
      <c r="BJ132" s="48">
        <v>4218</v>
      </c>
      <c r="BK132" s="48">
        <v>15926</v>
      </c>
      <c r="BL132" s="48">
        <v>20252</v>
      </c>
      <c r="BM132" s="36">
        <f t="shared" ref="BM132:BM136" si="57">100*((BJ132/BL132)-(BK132/BL132))</f>
        <v>-57.811574165514521</v>
      </c>
      <c r="BN132" s="48">
        <v>4345</v>
      </c>
      <c r="BO132" s="48">
        <v>12450</v>
      </c>
      <c r="BP132" s="48">
        <v>19922</v>
      </c>
      <c r="BQ132" s="36">
        <f t="shared" ref="BQ132:BQ136" si="58">100*((BN132/BP132)-(BO132/BP132))</f>
        <v>-40.683666298564404</v>
      </c>
    </row>
    <row r="133" spans="1:69" x14ac:dyDescent="0.2">
      <c r="A133" s="55" t="s">
        <v>45</v>
      </c>
      <c r="B133" s="56">
        <f t="shared" si="41"/>
        <v>14.309061122250881</v>
      </c>
      <c r="C133" s="57">
        <f t="shared" ref="C133:C136" si="59">AVERAGE(I133,M133,Q133,U133)</f>
        <v>22.026233137448472</v>
      </c>
      <c r="D133" s="58">
        <f t="shared" si="42"/>
        <v>16.896054002041225</v>
      </c>
      <c r="E133" s="57">
        <f t="shared" si="43"/>
        <v>4.0048962272629431</v>
      </c>
      <c r="F133" s="59">
        <v>13979</v>
      </c>
      <c r="G133" s="60">
        <v>6898</v>
      </c>
      <c r="H133" s="60">
        <v>22368</v>
      </c>
      <c r="I133" s="61">
        <f t="shared" si="44"/>
        <v>31.656831187410589</v>
      </c>
      <c r="J133" s="59">
        <v>10729</v>
      </c>
      <c r="K133" s="60">
        <v>11122</v>
      </c>
      <c r="L133" s="60">
        <v>21873</v>
      </c>
      <c r="M133" s="36">
        <f t="shared" si="45"/>
        <v>-1.796735701549862</v>
      </c>
      <c r="N133" s="59">
        <v>13722</v>
      </c>
      <c r="O133" s="60">
        <v>7758</v>
      </c>
      <c r="P133" s="60">
        <v>21491</v>
      </c>
      <c r="Q133" s="36">
        <f t="shared" si="46"/>
        <v>27.751151644874593</v>
      </c>
      <c r="R133" s="60">
        <v>14196</v>
      </c>
      <c r="S133" s="60">
        <v>7556</v>
      </c>
      <c r="T133" s="60">
        <v>21775</v>
      </c>
      <c r="U133" s="26">
        <f t="shared" si="40"/>
        <v>30.493685419058558</v>
      </c>
      <c r="V133" s="62">
        <v>8074</v>
      </c>
      <c r="W133" s="63">
        <v>6436</v>
      </c>
      <c r="X133" s="63">
        <v>15210</v>
      </c>
      <c r="Y133" s="36">
        <f t="shared" si="47"/>
        <v>10.769230769230765</v>
      </c>
      <c r="Z133" s="63">
        <v>7871</v>
      </c>
      <c r="AA133" s="63">
        <v>7258</v>
      </c>
      <c r="AB133" s="63">
        <v>15147</v>
      </c>
      <c r="AC133" s="36">
        <f t="shared" si="48"/>
        <v>4.0470060077903156</v>
      </c>
      <c r="AD133" s="63">
        <v>9739</v>
      </c>
      <c r="AE133" s="63">
        <v>5303</v>
      </c>
      <c r="AF133" s="63">
        <v>15056</v>
      </c>
      <c r="AG133" s="36">
        <f t="shared" si="49"/>
        <v>29.463336875664183</v>
      </c>
      <c r="AH133" s="63">
        <v>8523</v>
      </c>
      <c r="AI133" s="63">
        <v>5933</v>
      </c>
      <c r="AJ133" s="63">
        <v>15160</v>
      </c>
      <c r="AK133" s="36">
        <f t="shared" si="50"/>
        <v>17.084432717678098</v>
      </c>
      <c r="AL133" s="63">
        <v>8574</v>
      </c>
      <c r="AM133" s="63">
        <v>5095</v>
      </c>
      <c r="AN133" s="63">
        <v>14822</v>
      </c>
      <c r="AO133" s="36">
        <f t="shared" si="51"/>
        <v>23.471866144919716</v>
      </c>
      <c r="AP133" s="63">
        <v>7954</v>
      </c>
      <c r="AQ133" s="63">
        <v>5549</v>
      </c>
      <c r="AR133" s="63">
        <v>14784</v>
      </c>
      <c r="AS133" s="36">
        <f t="shared" si="52"/>
        <v>16.267586580086579</v>
      </c>
      <c r="AT133" s="63">
        <v>8071</v>
      </c>
      <c r="AU133" s="63">
        <v>5530</v>
      </c>
      <c r="AV133" s="63">
        <v>14800</v>
      </c>
      <c r="AW133" s="36">
        <f t="shared" si="53"/>
        <v>17.168918918918919</v>
      </c>
      <c r="AX133" s="48">
        <v>12922</v>
      </c>
      <c r="AY133" s="48">
        <v>8601</v>
      </c>
      <c r="AZ133" s="48">
        <v>21940</v>
      </c>
      <c r="BA133" s="36">
        <f t="shared" si="54"/>
        <v>19.694621695533272</v>
      </c>
      <c r="BB133" s="48">
        <v>8920</v>
      </c>
      <c r="BC133" s="48">
        <v>11509</v>
      </c>
      <c r="BD133" s="48">
        <v>21400</v>
      </c>
      <c r="BE133" s="36">
        <f t="shared" si="55"/>
        <v>-12.09813084112149</v>
      </c>
      <c r="BF133" s="48">
        <v>8493</v>
      </c>
      <c r="BG133" s="48">
        <v>12032</v>
      </c>
      <c r="BH133" s="48">
        <v>21300</v>
      </c>
      <c r="BI133" s="36">
        <f t="shared" si="56"/>
        <v>-16.615023474178408</v>
      </c>
      <c r="BJ133" s="48">
        <v>10960</v>
      </c>
      <c r="BK133" s="48">
        <v>10240</v>
      </c>
      <c r="BL133" s="48">
        <v>21225</v>
      </c>
      <c r="BM133" s="36">
        <f t="shared" si="57"/>
        <v>3.3922261484098994</v>
      </c>
      <c r="BN133" s="48">
        <v>13190</v>
      </c>
      <c r="BO133" s="48">
        <v>7800</v>
      </c>
      <c r="BP133" s="48">
        <v>21013</v>
      </c>
      <c r="BQ133" s="36">
        <f t="shared" si="58"/>
        <v>25.650787607671443</v>
      </c>
    </row>
    <row r="134" spans="1:69" x14ac:dyDescent="0.2">
      <c r="A134" s="55" t="s">
        <v>67</v>
      </c>
      <c r="B134" s="56">
        <f t="shared" si="41"/>
        <v>13.011170297101138</v>
      </c>
      <c r="C134" s="57">
        <f t="shared" si="59"/>
        <v>27.954831107396448</v>
      </c>
      <c r="D134" s="58">
        <f t="shared" si="42"/>
        <v>12.63225279255265</v>
      </c>
      <c r="E134" s="57">
        <f t="shared" si="43"/>
        <v>-1.5535730086456834</v>
      </c>
      <c r="F134" s="59">
        <v>15192</v>
      </c>
      <c r="G134" s="60">
        <v>6414</v>
      </c>
      <c r="H134" s="60">
        <v>23305</v>
      </c>
      <c r="I134" s="61">
        <f t="shared" si="44"/>
        <v>37.665736966316246</v>
      </c>
      <c r="J134" s="59">
        <v>12147</v>
      </c>
      <c r="K134" s="60">
        <v>10525</v>
      </c>
      <c r="L134" s="60">
        <v>22693</v>
      </c>
      <c r="M134" s="36">
        <f t="shared" si="45"/>
        <v>7.147578548451067</v>
      </c>
      <c r="N134" s="59">
        <v>15580</v>
      </c>
      <c r="O134" s="60">
        <v>7134</v>
      </c>
      <c r="P134" s="60">
        <v>22732</v>
      </c>
      <c r="Q134" s="36">
        <f t="shared" si="46"/>
        <v>37.154671828259723</v>
      </c>
      <c r="R134" s="60">
        <v>14749</v>
      </c>
      <c r="S134" s="60">
        <v>7962</v>
      </c>
      <c r="T134" s="60">
        <v>22736</v>
      </c>
      <c r="U134" s="26">
        <f t="shared" si="40"/>
        <v>29.851337086558754</v>
      </c>
      <c r="V134" s="62">
        <v>8319</v>
      </c>
      <c r="W134" s="63">
        <v>6985</v>
      </c>
      <c r="X134" s="63">
        <v>16012</v>
      </c>
      <c r="Y134" s="36">
        <f t="shared" si="47"/>
        <v>8.331251561329001</v>
      </c>
      <c r="Z134" s="63">
        <v>8631</v>
      </c>
      <c r="AA134" s="63">
        <v>7225</v>
      </c>
      <c r="AB134" s="63">
        <v>15884</v>
      </c>
      <c r="AC134" s="36">
        <f t="shared" si="48"/>
        <v>8.8516746411483265</v>
      </c>
      <c r="AD134" s="63">
        <v>9270</v>
      </c>
      <c r="AE134" s="63">
        <v>6565</v>
      </c>
      <c r="AF134" s="63">
        <v>15871</v>
      </c>
      <c r="AG134" s="36">
        <f t="shared" si="49"/>
        <v>17.04366454539727</v>
      </c>
      <c r="AH134" s="63">
        <v>8860</v>
      </c>
      <c r="AI134" s="63">
        <v>6242</v>
      </c>
      <c r="AJ134" s="63">
        <v>15939</v>
      </c>
      <c r="AK134" s="36">
        <f t="shared" si="50"/>
        <v>16.425120772946855</v>
      </c>
      <c r="AL134" s="63">
        <v>8790</v>
      </c>
      <c r="AM134" s="63">
        <v>5556</v>
      </c>
      <c r="AN134" s="63">
        <v>15450</v>
      </c>
      <c r="AO134" s="36">
        <f t="shared" si="51"/>
        <v>20.932038834951456</v>
      </c>
      <c r="AP134" s="63">
        <v>7880</v>
      </c>
      <c r="AQ134" s="63">
        <v>6382</v>
      </c>
      <c r="AR134" s="63">
        <v>15499</v>
      </c>
      <c r="AS134" s="36">
        <f t="shared" si="52"/>
        <v>9.6651396864313792</v>
      </c>
      <c r="AT134" s="63">
        <v>7764</v>
      </c>
      <c r="AU134" s="63">
        <v>6649</v>
      </c>
      <c r="AV134" s="63">
        <v>15536</v>
      </c>
      <c r="AW134" s="36">
        <f t="shared" si="53"/>
        <v>7.1768795056642691</v>
      </c>
      <c r="AX134" s="48">
        <v>12835</v>
      </c>
      <c r="AY134" s="48">
        <v>8907</v>
      </c>
      <c r="AZ134" s="48">
        <v>22222</v>
      </c>
      <c r="BA134" s="36">
        <f t="shared" si="54"/>
        <v>17.676176761767621</v>
      </c>
      <c r="BB134" s="48">
        <v>8200</v>
      </c>
      <c r="BC134" s="48">
        <v>12406</v>
      </c>
      <c r="BD134" s="48">
        <v>21629</v>
      </c>
      <c r="BE134" s="36">
        <f t="shared" si="55"/>
        <v>-19.446114013592869</v>
      </c>
      <c r="BF134" s="48">
        <v>8689</v>
      </c>
      <c r="BG134" s="48">
        <v>11756</v>
      </c>
      <c r="BH134" s="48">
        <v>21544</v>
      </c>
      <c r="BI134" s="36">
        <f t="shared" si="56"/>
        <v>-14.235982176011881</v>
      </c>
      <c r="BJ134" s="48">
        <v>11733</v>
      </c>
      <c r="BK134" s="48">
        <v>9957</v>
      </c>
      <c r="BL134" s="48">
        <v>21707</v>
      </c>
      <c r="BM134" s="36">
        <f t="shared" si="57"/>
        <v>8.1816925415764459</v>
      </c>
      <c r="BN134" s="48">
        <v>10642</v>
      </c>
      <c r="BO134" s="48">
        <v>10630</v>
      </c>
      <c r="BP134" s="48">
        <v>21291</v>
      </c>
      <c r="BQ134" s="36">
        <f t="shared" si="58"/>
        <v>5.6361843032265435E-2</v>
      </c>
    </row>
    <row r="135" spans="1:69" x14ac:dyDescent="0.2">
      <c r="A135" s="55" t="s">
        <v>34</v>
      </c>
      <c r="B135" s="56">
        <f t="shared" si="41"/>
        <v>20.096546428252278</v>
      </c>
      <c r="C135" s="57">
        <f t="shared" si="59"/>
        <v>36.554154852932733</v>
      </c>
      <c r="D135" s="58">
        <f t="shared" si="42"/>
        <v>16.296208141394988</v>
      </c>
      <c r="E135" s="57">
        <f t="shared" si="43"/>
        <v>7.4392762904291034</v>
      </c>
      <c r="F135" s="59">
        <v>14308</v>
      </c>
      <c r="G135" s="60">
        <v>4748</v>
      </c>
      <c r="H135" s="60">
        <v>20327</v>
      </c>
      <c r="I135" s="61">
        <f t="shared" si="44"/>
        <v>47.031042455846908</v>
      </c>
      <c r="J135" s="59">
        <v>11997</v>
      </c>
      <c r="K135" s="60">
        <v>7792</v>
      </c>
      <c r="L135" s="60">
        <v>19822</v>
      </c>
      <c r="M135" s="36">
        <f t="shared" si="45"/>
        <v>21.213802845323372</v>
      </c>
      <c r="N135" s="59">
        <v>13702</v>
      </c>
      <c r="O135" s="60">
        <v>5762</v>
      </c>
      <c r="P135" s="60">
        <v>19485</v>
      </c>
      <c r="Q135" s="36">
        <f t="shared" si="46"/>
        <v>40.749294328971004</v>
      </c>
      <c r="R135" s="60">
        <v>13304</v>
      </c>
      <c r="S135" s="60">
        <v>6078</v>
      </c>
      <c r="T135" s="60">
        <v>19413</v>
      </c>
      <c r="U135" s="26">
        <f t="shared" si="40"/>
        <v>37.222479781589655</v>
      </c>
      <c r="V135" s="62">
        <v>8051</v>
      </c>
      <c r="W135" s="63">
        <v>6078</v>
      </c>
      <c r="X135" s="63">
        <v>14917</v>
      </c>
      <c r="Y135" s="36">
        <f t="shared" si="47"/>
        <v>13.226520077763631</v>
      </c>
      <c r="Z135" s="63">
        <v>8223</v>
      </c>
      <c r="AA135" s="63">
        <v>6238</v>
      </c>
      <c r="AB135" s="63">
        <v>14831</v>
      </c>
      <c r="AC135" s="36">
        <f t="shared" si="48"/>
        <v>13.384127840334431</v>
      </c>
      <c r="AD135" s="63">
        <v>9336</v>
      </c>
      <c r="AE135" s="63">
        <v>5263</v>
      </c>
      <c r="AF135" s="63">
        <v>14613</v>
      </c>
      <c r="AG135" s="36">
        <f t="shared" si="49"/>
        <v>27.872442345856435</v>
      </c>
      <c r="AH135" s="63">
        <v>8397</v>
      </c>
      <c r="AI135" s="63">
        <v>5564</v>
      </c>
      <c r="AJ135" s="63">
        <v>14857</v>
      </c>
      <c r="AK135" s="36">
        <f t="shared" si="50"/>
        <v>19.068452581274819</v>
      </c>
      <c r="AL135" s="63">
        <v>8371</v>
      </c>
      <c r="AM135" s="63">
        <v>4930</v>
      </c>
      <c r="AN135" s="63">
        <v>14514</v>
      </c>
      <c r="AO135" s="36">
        <f t="shared" si="51"/>
        <v>23.708143861099622</v>
      </c>
      <c r="AP135" s="63">
        <v>7290</v>
      </c>
      <c r="AQ135" s="63">
        <v>5897</v>
      </c>
      <c r="AR135" s="63">
        <v>14502</v>
      </c>
      <c r="AS135" s="36">
        <f t="shared" si="52"/>
        <v>9.6055716452903059</v>
      </c>
      <c r="AT135" s="63">
        <v>7250</v>
      </c>
      <c r="AU135" s="63">
        <v>6202</v>
      </c>
      <c r="AV135" s="63">
        <v>14539</v>
      </c>
      <c r="AW135" s="36">
        <f t="shared" si="53"/>
        <v>7.2081986381456744</v>
      </c>
      <c r="AX135" s="48">
        <v>11939</v>
      </c>
      <c r="AY135" s="48">
        <v>7440</v>
      </c>
      <c r="AZ135" s="48">
        <v>19856</v>
      </c>
      <c r="BA135" s="36">
        <f t="shared" si="54"/>
        <v>22.658138597904916</v>
      </c>
      <c r="BB135" s="48">
        <v>7675</v>
      </c>
      <c r="BC135" s="48">
        <v>10672</v>
      </c>
      <c r="BD135" s="48">
        <v>19255</v>
      </c>
      <c r="BE135" s="36">
        <f t="shared" si="55"/>
        <v>-15.564788366658016</v>
      </c>
      <c r="BF135" s="48">
        <v>9433</v>
      </c>
      <c r="BG135" s="48">
        <v>9298</v>
      </c>
      <c r="BH135" s="48">
        <v>19217</v>
      </c>
      <c r="BI135" s="36">
        <f t="shared" si="56"/>
        <v>0.70250299214237311</v>
      </c>
      <c r="BJ135" s="48">
        <v>10830</v>
      </c>
      <c r="BK135" s="48">
        <v>8286</v>
      </c>
      <c r="BL135" s="48">
        <v>19148</v>
      </c>
      <c r="BM135" s="36">
        <f t="shared" si="57"/>
        <v>13.285982870273655</v>
      </c>
      <c r="BN135" s="48">
        <v>10972</v>
      </c>
      <c r="BO135" s="48">
        <v>7922</v>
      </c>
      <c r="BP135" s="48">
        <v>18927</v>
      </c>
      <c r="BQ135" s="36">
        <f t="shared" si="58"/>
        <v>16.114545358482591</v>
      </c>
    </row>
    <row r="136" spans="1:69" x14ac:dyDescent="0.2">
      <c r="A136" s="55" t="s">
        <v>37</v>
      </c>
      <c r="B136" s="56">
        <f t="shared" si="41"/>
        <v>18.310959067870016</v>
      </c>
      <c r="C136" s="57">
        <f t="shared" si="59"/>
        <v>40.970247077584744</v>
      </c>
      <c r="D136" s="58">
        <f t="shared" si="42"/>
        <v>10.366501772690098</v>
      </c>
      <c r="E136" s="57">
        <f t="shared" si="43"/>
        <v>3.5961283533352009</v>
      </c>
      <c r="F136" s="59">
        <v>14753</v>
      </c>
      <c r="G136" s="60">
        <v>4329</v>
      </c>
      <c r="H136" s="60">
        <v>20281</v>
      </c>
      <c r="I136" s="61">
        <f t="shared" si="44"/>
        <v>51.397860066071686</v>
      </c>
      <c r="J136" s="59">
        <v>12216</v>
      </c>
      <c r="K136" s="60">
        <v>7545</v>
      </c>
      <c r="L136" s="60">
        <v>19798</v>
      </c>
      <c r="M136" s="36">
        <f t="shared" si="45"/>
        <v>23.593292251742604</v>
      </c>
      <c r="N136" s="59">
        <v>14047</v>
      </c>
      <c r="O136" s="60">
        <v>5429</v>
      </c>
      <c r="P136" s="60">
        <v>19492</v>
      </c>
      <c r="Q136" s="36">
        <f t="shared" si="46"/>
        <v>44.213010465832134</v>
      </c>
      <c r="R136" s="60">
        <v>14139</v>
      </c>
      <c r="S136" s="60">
        <v>5402</v>
      </c>
      <c r="T136" s="60">
        <v>19556</v>
      </c>
      <c r="U136" s="26">
        <f t="shared" si="40"/>
        <v>44.676825526692568</v>
      </c>
      <c r="V136" s="62">
        <v>7647</v>
      </c>
      <c r="W136" s="63">
        <v>6610</v>
      </c>
      <c r="X136" s="63">
        <v>15042</v>
      </c>
      <c r="Y136" s="36">
        <f t="shared" si="47"/>
        <v>6.894030049195587</v>
      </c>
      <c r="Z136" s="63">
        <v>8090</v>
      </c>
      <c r="AA136" s="63">
        <v>6224</v>
      </c>
      <c r="AB136" s="63">
        <v>14949</v>
      </c>
      <c r="AC136" s="36">
        <f t="shared" si="48"/>
        <v>12.482440297009834</v>
      </c>
      <c r="AD136" s="63">
        <v>8449</v>
      </c>
      <c r="AE136" s="63">
        <v>6518</v>
      </c>
      <c r="AF136" s="63">
        <v>14975</v>
      </c>
      <c r="AG136" s="36">
        <f t="shared" si="49"/>
        <v>12.894824707846414</v>
      </c>
      <c r="AH136" s="63">
        <v>8232</v>
      </c>
      <c r="AI136" s="63">
        <v>5819</v>
      </c>
      <c r="AJ136" s="63">
        <v>14934</v>
      </c>
      <c r="AK136" s="36">
        <f t="shared" si="50"/>
        <v>16.157760814249361</v>
      </c>
      <c r="AL136" s="63">
        <v>8190</v>
      </c>
      <c r="AM136" s="63">
        <v>5265</v>
      </c>
      <c r="AN136" s="63">
        <v>14508</v>
      </c>
      <c r="AO136" s="36">
        <f t="shared" si="51"/>
        <v>20.161290322580648</v>
      </c>
      <c r="AP136" s="63">
        <v>6859</v>
      </c>
      <c r="AQ136" s="63">
        <v>6352</v>
      </c>
      <c r="AR136" s="63">
        <v>14511</v>
      </c>
      <c r="AS136" s="36">
        <f t="shared" si="52"/>
        <v>3.4939011784163698</v>
      </c>
      <c r="AT136" s="63">
        <v>6727</v>
      </c>
      <c r="AU136" s="63">
        <v>6657</v>
      </c>
      <c r="AV136" s="63">
        <v>14545</v>
      </c>
      <c r="AW136" s="36">
        <f t="shared" si="53"/>
        <v>0.48126503953248578</v>
      </c>
      <c r="AX136" s="48">
        <v>11765</v>
      </c>
      <c r="AY136" s="48">
        <v>7322</v>
      </c>
      <c r="AZ136" s="48">
        <v>19536</v>
      </c>
      <c r="BA136" s="36">
        <f t="shared" si="54"/>
        <v>22.742628992628987</v>
      </c>
      <c r="BB136" s="48">
        <v>7060</v>
      </c>
      <c r="BC136" s="48">
        <v>10864</v>
      </c>
      <c r="BD136" s="48">
        <v>18886</v>
      </c>
      <c r="BE136" s="36">
        <f t="shared" si="55"/>
        <v>-20.141904055914438</v>
      </c>
      <c r="BF136" s="48">
        <v>10139</v>
      </c>
      <c r="BG136" s="48">
        <v>8661</v>
      </c>
      <c r="BH136" s="48">
        <v>19012</v>
      </c>
      <c r="BI136" s="36">
        <f t="shared" si="56"/>
        <v>7.7740374500315568</v>
      </c>
      <c r="BJ136" s="48">
        <v>9697</v>
      </c>
      <c r="BK136" s="48">
        <v>9401</v>
      </c>
      <c r="BL136" s="48">
        <v>19115</v>
      </c>
      <c r="BM136" s="36">
        <f t="shared" si="57"/>
        <v>1.5485221030604235</v>
      </c>
      <c r="BN136" s="48">
        <v>9881</v>
      </c>
      <c r="BO136" s="48">
        <v>8751</v>
      </c>
      <c r="BP136" s="48">
        <v>18655</v>
      </c>
      <c r="BQ136" s="36">
        <f t="shared" si="58"/>
        <v>6.0573572768694737</v>
      </c>
    </row>
  </sheetData>
  <mergeCells count="16">
    <mergeCell ref="AT1:AW1"/>
    <mergeCell ref="F1:I1"/>
    <mergeCell ref="J1:M1"/>
    <mergeCell ref="N1:Q1"/>
    <mergeCell ref="R1:U1"/>
    <mergeCell ref="V1:Y1"/>
    <mergeCell ref="Z1:AC1"/>
    <mergeCell ref="AD1:AG1"/>
    <mergeCell ref="AH1:AK1"/>
    <mergeCell ref="AL1:AO1"/>
    <mergeCell ref="AP1:AS1"/>
    <mergeCell ref="AX1:BA1"/>
    <mergeCell ref="BB1:BE1"/>
    <mergeCell ref="BF1:BI1"/>
    <mergeCell ref="BJ1:BM1"/>
    <mergeCell ref="BN1:B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Sources</vt:lpstr>
      <vt:lpstr>All Data</vt:lpstr>
      <vt:lpstr>Political Comp. Calculation</vt:lpstr>
    </vt:vector>
  </TitlesOfParts>
  <Company>MNOSS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Jeff.Narabrook</dc:creator>
  <cp:lastModifiedBy>Jeff.Narabrook</cp:lastModifiedBy>
  <cp:lastPrinted>2017-04-12T21:27:04Z</cp:lastPrinted>
  <dcterms:created xsi:type="dcterms:W3CDTF">2017-04-10T21:13:51Z</dcterms:created>
  <dcterms:modified xsi:type="dcterms:W3CDTF">2017-04-25T21:39:20Z</dcterms:modified>
</cp:coreProperties>
</file>